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040" tabRatio="873" activeTab="0"/>
  </bookViews>
  <sheets>
    <sheet name="Resumen Anual" sheetId="1" r:id="rId1"/>
    <sheet name="Cober y Medicion" sheetId="2" r:id="rId2"/>
    <sheet name="Cap y Distrib" sheetId="3" r:id="rId3"/>
    <sheet name="Relación ingresos-costos " sheetId="4" r:id="rId4"/>
  </sheets>
  <definedNames>
    <definedName name="_xlnm.Print_Area" localSheetId="3">'Relación ingresos-costos '!$B$4:$I$50</definedName>
    <definedName name="_xlnm.Print_Area" localSheetId="0">'Resumen Anual'!$B$2:$O$94</definedName>
  </definedNames>
  <calcPr fullCalcOnLoad="1"/>
</workbook>
</file>

<file path=xl/sharedStrings.xml><?xml version="1.0" encoding="utf-8"?>
<sst xmlns="http://schemas.openxmlformats.org/spreadsheetml/2006/main" count="156" uniqueCount="111">
  <si>
    <t>Prestador</t>
  </si>
  <si>
    <t>Año</t>
  </si>
  <si>
    <t>Fecha de Ingreso</t>
  </si>
  <si>
    <t>Estado de inf.</t>
  </si>
  <si>
    <t>Población y Vivienda</t>
  </si>
  <si>
    <t>E001. Población total del Casco Urbano</t>
  </si>
  <si>
    <t>E002. Habitantes por vivienda</t>
  </si>
  <si>
    <t>E003. Número total de viviendas del casco urbano</t>
  </si>
  <si>
    <t>E005. Area de servicio del prestador</t>
  </si>
  <si>
    <t>Conexiones y Medición</t>
  </si>
  <si>
    <t>E006. Número de conexiones de agua potable</t>
  </si>
  <si>
    <t>E007. Número de conexiones de A.P. clandestinas detectadas</t>
  </si>
  <si>
    <t>E008. Número de acometidas de alcantarillado sanitario</t>
  </si>
  <si>
    <t>E009. Número de usuarios atendidos con otra solución de saneamiento (fosa séptica)</t>
  </si>
  <si>
    <t>E010. Número de acometidas de A.S. clandestinas detectadas</t>
  </si>
  <si>
    <t>E011. Número de conexiones de A.P con micromedidor</t>
  </si>
  <si>
    <t>E012. Número de micromedidores en buen estado</t>
  </si>
  <si>
    <t>Captación y Distribución</t>
  </si>
  <si>
    <t>E013. Volumen de agua captada o extraida</t>
  </si>
  <si>
    <t>E014. Volumen de agua superficial captada</t>
  </si>
  <si>
    <t>E015. Volumen de agua subterránea extraida</t>
  </si>
  <si>
    <t>E016. Volumen de agua en m3 distribuido</t>
  </si>
  <si>
    <t>Calidad del Agua Potable y Agua Residual</t>
  </si>
  <si>
    <t>E017. Número de analisis de agua potable exigidos por la norma (Acuerdo 084-1995 SdS)</t>
  </si>
  <si>
    <t>E018. Número de analisis de agua potable realizados en el periodo</t>
  </si>
  <si>
    <t>E019. Número de muestras de agua potable que satisfacen la norma</t>
  </si>
  <si>
    <t>E020. Número de muestras de agua residual a la salida de la planta analizadas</t>
  </si>
  <si>
    <t>E021. Número de muestras efluentes de la planta de agua residual que satisfacen la norma</t>
  </si>
  <si>
    <t>E022. Número de muestras de vertidos analizadas</t>
  </si>
  <si>
    <t>E023. Número de muestras de vertidos que satisfacen la norma</t>
  </si>
  <si>
    <t>Continuidad del Servicio</t>
  </si>
  <si>
    <t>E024. Número total de usuarios con servicio de 20 a 24 horas/día</t>
  </si>
  <si>
    <t>E025. Número total de usuarios con servicio de 12 a 20 horas/día</t>
  </si>
  <si>
    <t>E026. Número total de usuarios con servicio de 5 a 12 horas diarias</t>
  </si>
  <si>
    <t>E027. Número total de usuarios con servicio intermitente</t>
  </si>
  <si>
    <t>Personal</t>
  </si>
  <si>
    <t>E028. Número de empleados en el servicio de agua potable</t>
  </si>
  <si>
    <t>E029. Número de empleados en el servicio de alcantarilla</t>
  </si>
  <si>
    <t>E030. Número de empleados administrativos</t>
  </si>
  <si>
    <t>Costos de Operación</t>
  </si>
  <si>
    <t>Costos de Operación Sistema de Agua Potable</t>
  </si>
  <si>
    <t>E031. Sueldos y salarios personal de A.P.</t>
  </si>
  <si>
    <t>E032. Energía eléctrica</t>
  </si>
  <si>
    <t>E033. Químicos</t>
  </si>
  <si>
    <t>E034. Otros</t>
  </si>
  <si>
    <t>E035. Costos de operación total Agua potable</t>
  </si>
  <si>
    <t>Costos de Operación Sistema de Alcantarillado Sanitario</t>
  </si>
  <si>
    <t>E036. Sueldos y salarios personal de A.S.</t>
  </si>
  <si>
    <t>E037. Energía eléctrica</t>
  </si>
  <si>
    <t>E038. Químicos</t>
  </si>
  <si>
    <t>E039. Otros</t>
  </si>
  <si>
    <t>E040. Costos de operación total Alcantarillado sanitario</t>
  </si>
  <si>
    <t>Costos Administrativos Totales</t>
  </si>
  <si>
    <t>E041. Sueldos y salarios personal administrativo</t>
  </si>
  <si>
    <t>E042. Alquileres</t>
  </si>
  <si>
    <t>E043. Servicios públicos</t>
  </si>
  <si>
    <t>E044. Otros</t>
  </si>
  <si>
    <t>Facturación, Cobranza e Ingresos</t>
  </si>
  <si>
    <t>E045. Volumen de agua comercializada</t>
  </si>
  <si>
    <t>E046. Facturación agua potable</t>
  </si>
  <si>
    <t>E047. Facturación Alcantarillado sanitario</t>
  </si>
  <si>
    <t>E049. Ingresos por servicio de agua potable</t>
  </si>
  <si>
    <t>E050. Ingresos por servicio de alcantarillado</t>
  </si>
  <si>
    <t>E051. Otros ingresos</t>
  </si>
  <si>
    <t>E052. Facturación total del período</t>
  </si>
  <si>
    <t>E053. Ingresos total del periodo</t>
  </si>
  <si>
    <t>Reclamos</t>
  </si>
  <si>
    <t>E054. Número de cuentas facturadas por mes</t>
  </si>
  <si>
    <t>E055. Número de cuentas reclamadas por mes</t>
  </si>
  <si>
    <t>E056. Número de reclamos por deficiencia del servicio de A.P.</t>
  </si>
  <si>
    <t>E057. Número de reclamos por deficiencia del servicio A.P. solucionados dentro del tiempo establecido en el reglamento</t>
  </si>
  <si>
    <t>E058. Número de reclamos por deficiencia del servicio de A.S.</t>
  </si>
  <si>
    <t>E059. Número de reclamos por deficiencia del servicio de A.S. solucionados dentro del tiempo establecido</t>
  </si>
  <si>
    <t>E060. Número de solicitudes recibidas</t>
  </si>
  <si>
    <t>E061. Número de solicitudes resueltas favorablemente para el usuario</t>
  </si>
  <si>
    <t>Incidencia de Fallas</t>
  </si>
  <si>
    <t>E062. Fallas en tuberías de agua potable</t>
  </si>
  <si>
    <t>E063. Reparación de fallas o roturas en tuberías de A.P.</t>
  </si>
  <si>
    <t>E064. Fallas, roturas, obstrucciones en conexiones de agua potable</t>
  </si>
  <si>
    <t>E065. Reparación de fallas, roturas, obstrucciones en conexiones de agua potable</t>
  </si>
  <si>
    <t>E066. Fallas en tuberías de alcantarillado sanitario</t>
  </si>
  <si>
    <t>E067. Reparación de tuberías de A.S.</t>
  </si>
  <si>
    <t>E068. Longitud de tuberías de agua potable en km</t>
  </si>
  <si>
    <t>E069. Longitud de tuberías de alcantarillado en km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</si>
  <si>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</si>
  <si>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</si>
  <si>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</si>
  <si>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</si>
  <si>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</si>
  <si>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</si>
  <si>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</si>
  <si>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</si>
  <si>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</si>
  <si>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OCT</t>
  </si>
  <si>
    <t>NOV</t>
  </si>
  <si>
    <t>DICIEMBRE</t>
  </si>
  <si>
    <t>Dato Anual</t>
  </si>
  <si>
    <t>PROMOSAS</t>
  </si>
  <si>
    <t>Ingreso Total/Costo Total</t>
  </si>
  <si>
    <t>Ingreso por m3 producido</t>
  </si>
  <si>
    <t>Nùmero Conexiones AP</t>
  </si>
  <si>
    <t>Nùmero Conexiones AS</t>
  </si>
  <si>
    <t xml:space="preserve"> </t>
  </si>
  <si>
    <t>E004. Area total del casco urbano (Hectareas)</t>
  </si>
  <si>
    <t>Cobertura con Conexiones AP</t>
  </si>
  <si>
    <t>EPS</t>
  </si>
  <si>
    <t>AGUAS DE DANLI</t>
  </si>
  <si>
    <t>Nota: Aguas de Danli, inicio operaciones el 1 de septiembre del 2011.</t>
  </si>
  <si>
    <t>(Nota: el EPS Aguas de Danli, inicio a operar el 1 de septiembre del 2011)</t>
  </si>
  <si>
    <t>Micromedición</t>
  </si>
  <si>
    <t>E048. Morosidad acumulada</t>
  </si>
</sst>
</file>

<file path=xl/styles.xml><?xml version="1.0" encoding="utf-8"?>
<styleSheet xmlns="http://schemas.openxmlformats.org/spreadsheetml/2006/main">
  <numFmts count="16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u val="single"/>
      <sz val="12"/>
      <color indexed="8"/>
      <name val="Calibri"/>
      <family val="2"/>
    </font>
    <font>
      <b/>
      <sz val="11"/>
      <name val="Verdan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ntique Olive"/>
      <family val="2"/>
    </font>
    <font>
      <sz val="12"/>
      <color indexed="8"/>
      <name val="Antique Olive"/>
      <family val="2"/>
    </font>
    <font>
      <b/>
      <sz val="11"/>
      <color indexed="8"/>
      <name val="Simplex_IV50"/>
      <family val="0"/>
    </font>
    <font>
      <b/>
      <sz val="11"/>
      <color indexed="8"/>
      <name val="Lucida Sans Typewrit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thin"/>
      <top style="medium"/>
      <bottom style="medium"/>
    </border>
    <border>
      <left/>
      <right style="thin"/>
      <top/>
      <bottom style="hair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n"/>
      <top/>
      <bottom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medium"/>
      <right style="thin"/>
      <top style="medium"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hair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hair"/>
    </border>
    <border>
      <left style="thin"/>
      <right/>
      <top style="hair"/>
      <bottom style="medium"/>
    </border>
    <border>
      <left style="thin"/>
      <right/>
      <top/>
      <bottom/>
    </border>
    <border>
      <left/>
      <right/>
      <top style="medium"/>
      <bottom style="hair"/>
    </border>
    <border>
      <left style="thin"/>
      <right/>
      <top style="hair"/>
      <bottom style="hair"/>
    </border>
    <border>
      <left style="thin"/>
      <right/>
      <top style="medium"/>
      <bottom style="hair"/>
    </border>
    <border>
      <left style="thin"/>
      <right/>
      <top style="hair"/>
      <bottom/>
    </border>
    <border>
      <left style="medium"/>
      <right style="medium"/>
      <top/>
      <bottom style="hair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medium"/>
      <bottom style="medium"/>
    </border>
    <border>
      <left style="double">
        <color indexed="17"/>
      </left>
      <right/>
      <top style="double">
        <color indexed="17"/>
      </top>
      <bottom/>
    </border>
    <border>
      <left/>
      <right/>
      <top style="double">
        <color indexed="17"/>
      </top>
      <bottom/>
    </border>
    <border>
      <left/>
      <right style="double">
        <color indexed="17"/>
      </right>
      <top style="double">
        <color indexed="17"/>
      </top>
      <bottom/>
    </border>
    <border>
      <left style="double">
        <color indexed="17"/>
      </left>
      <right/>
      <top/>
      <bottom style="double">
        <color indexed="17"/>
      </bottom>
    </border>
    <border>
      <left/>
      <right/>
      <top/>
      <bottom style="double">
        <color indexed="17"/>
      </bottom>
    </border>
    <border>
      <left/>
      <right style="double">
        <color indexed="17"/>
      </right>
      <top/>
      <bottom style="double">
        <color indexed="17"/>
      </bottom>
    </border>
    <border>
      <left/>
      <right/>
      <top style="hair"/>
      <bottom style="medium"/>
    </border>
    <border>
      <left/>
      <right style="double">
        <color indexed="17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0" fillId="24" borderId="0" xfId="0" applyFill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3" fillId="24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6" fillId="24" borderId="0" xfId="0" applyFont="1" applyFill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3" xfId="0" applyNumberFormat="1" applyBorder="1" applyAlignment="1">
      <alignment/>
    </xf>
    <xf numFmtId="0" fontId="1" fillId="5" borderId="17" xfId="0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14" fontId="0" fillId="0" borderId="22" xfId="0" applyNumberFormat="1" applyBorder="1" applyAlignment="1">
      <alignment/>
    </xf>
    <xf numFmtId="3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4" fillId="5" borderId="13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14" fontId="0" fillId="0" borderId="25" xfId="0" applyNumberFormat="1" applyBorder="1" applyAlignment="1">
      <alignment horizontal="center"/>
    </xf>
    <xf numFmtId="0" fontId="4" fillId="5" borderId="16" xfId="0" applyFont="1" applyFill="1" applyBorder="1" applyAlignment="1">
      <alignment wrapText="1"/>
    </xf>
    <xf numFmtId="0" fontId="4" fillId="5" borderId="12" xfId="0" applyFont="1" applyFill="1" applyBorder="1" applyAlignment="1">
      <alignment wrapText="1"/>
    </xf>
    <xf numFmtId="0" fontId="4" fillId="20" borderId="29" xfId="0" applyFont="1" applyFill="1" applyBorder="1" applyAlignment="1">
      <alignment vertical="top" wrapText="1"/>
    </xf>
    <xf numFmtId="4" fontId="1" fillId="10" borderId="30" xfId="0" applyNumberFormat="1" applyFont="1" applyFill="1" applyBorder="1" applyAlignment="1">
      <alignment horizontal="center"/>
    </xf>
    <xf numFmtId="4" fontId="1" fillId="10" borderId="31" xfId="0" applyNumberFormat="1" applyFont="1" applyFill="1" applyBorder="1" applyAlignment="1">
      <alignment horizontal="center"/>
    </xf>
    <xf numFmtId="4" fontId="1" fillId="5" borderId="32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4" fontId="0" fillId="0" borderId="34" xfId="0" applyNumberFormat="1" applyBorder="1" applyAlignment="1">
      <alignment/>
    </xf>
    <xf numFmtId="0" fontId="0" fillId="0" borderId="33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Fill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4" fillId="5" borderId="11" xfId="0" applyFont="1" applyFill="1" applyBorder="1" applyAlignment="1">
      <alignment vertical="top" wrapText="1"/>
    </xf>
    <xf numFmtId="0" fontId="4" fillId="5" borderId="12" xfId="0" applyFont="1" applyFill="1" applyBorder="1" applyAlignment="1">
      <alignment vertical="top" wrapText="1"/>
    </xf>
    <xf numFmtId="0" fontId="4" fillId="5" borderId="29" xfId="0" applyFont="1" applyFill="1" applyBorder="1" applyAlignment="1">
      <alignment horizontal="right" vertical="top" wrapText="1"/>
    </xf>
    <xf numFmtId="0" fontId="2" fillId="25" borderId="33" xfId="0" applyFont="1" applyFill="1" applyBorder="1" applyAlignment="1">
      <alignment vertical="top" wrapText="1"/>
    </xf>
    <xf numFmtId="0" fontId="2" fillId="25" borderId="35" xfId="0" applyFont="1" applyFill="1" applyBorder="1" applyAlignment="1">
      <alignment vertical="top" wrapText="1"/>
    </xf>
    <xf numFmtId="0" fontId="2" fillId="25" borderId="29" xfId="0" applyFont="1" applyFill="1" applyBorder="1" applyAlignment="1">
      <alignment vertical="top" wrapText="1"/>
    </xf>
    <xf numFmtId="0" fontId="1" fillId="5" borderId="39" xfId="0" applyFont="1" applyFill="1" applyBorder="1" applyAlignment="1">
      <alignment horizontal="center"/>
    </xf>
    <xf numFmtId="14" fontId="0" fillId="0" borderId="40" xfId="0" applyNumberForma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3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3" fontId="0" fillId="0" borderId="44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20" xfId="0" applyBorder="1" applyAlignment="1">
      <alignment/>
    </xf>
    <xf numFmtId="0" fontId="0" fillId="0" borderId="48" xfId="0" applyBorder="1" applyAlignment="1">
      <alignment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0" fontId="5" fillId="9" borderId="50" xfId="0" applyFont="1" applyFill="1" applyBorder="1" applyAlignment="1">
      <alignment horizontal="center"/>
    </xf>
    <xf numFmtId="0" fontId="1" fillId="7" borderId="51" xfId="0" applyFont="1" applyFill="1" applyBorder="1" applyAlignment="1">
      <alignment horizontal="center"/>
    </xf>
    <xf numFmtId="0" fontId="8" fillId="7" borderId="52" xfId="0" applyFont="1" applyFill="1" applyBorder="1" applyAlignment="1">
      <alignment/>
    </xf>
    <xf numFmtId="0" fontId="9" fillId="7" borderId="52" xfId="0" applyFont="1" applyFill="1" applyBorder="1" applyAlignment="1">
      <alignment/>
    </xf>
    <xf numFmtId="0" fontId="0" fillId="7" borderId="53" xfId="0" applyFill="1" applyBorder="1" applyAlignment="1">
      <alignment/>
    </xf>
    <xf numFmtId="0" fontId="1" fillId="7" borderId="54" xfId="0" applyFont="1" applyFill="1" applyBorder="1" applyAlignment="1">
      <alignment horizontal="center"/>
    </xf>
    <xf numFmtId="0" fontId="7" fillId="7" borderId="55" xfId="0" applyFont="1" applyFill="1" applyBorder="1" applyAlignment="1">
      <alignment/>
    </xf>
    <xf numFmtId="0" fontId="0" fillId="7" borderId="56" xfId="0" applyFill="1" applyBorder="1" applyAlignment="1">
      <alignment/>
    </xf>
    <xf numFmtId="0" fontId="10" fillId="0" borderId="0" xfId="0" applyFont="1" applyAlignment="1">
      <alignment/>
    </xf>
    <xf numFmtId="0" fontId="11" fillId="22" borderId="0" xfId="0" applyFont="1" applyFill="1" applyAlignment="1">
      <alignment/>
    </xf>
    <xf numFmtId="0" fontId="0" fillId="22" borderId="0" xfId="0" applyFill="1" applyAlignment="1">
      <alignment/>
    </xf>
    <xf numFmtId="4" fontId="0" fillId="0" borderId="57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1" fillId="7" borderId="0" xfId="0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0" fillId="0" borderId="55" xfId="0" applyBorder="1" applyAlignment="1">
      <alignment/>
    </xf>
    <xf numFmtId="0" fontId="0" fillId="7" borderId="55" xfId="0" applyFill="1" applyBorder="1" applyAlignment="1">
      <alignment/>
    </xf>
    <xf numFmtId="0" fontId="1" fillId="7" borderId="55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1" fillId="7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94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21"/>
          <c:w val="0.691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Anual'!$B$14</c:f>
              <c:strCache>
                <c:ptCount val="1"/>
                <c:pt idx="0">
                  <c:v>E006. Número de conexiones de agua potable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Anual'!$C$14:$N$14</c:f>
              <c:numCache>
                <c:ptCount val="12"/>
                <c:pt idx="8">
                  <c:v>6307</c:v>
                </c:pt>
                <c:pt idx="9">
                  <c:v>6307</c:v>
                </c:pt>
                <c:pt idx="10">
                  <c:v>6314</c:v>
                </c:pt>
                <c:pt idx="11">
                  <c:v>6332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'Resumen Anual'!$B$10</c:f>
              <c:strCache>
                <c:ptCount val="1"/>
                <c:pt idx="0">
                  <c:v>E003. Número total de viviendas del casco urbano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Anual'!$C$10:$N$10</c:f>
              <c:numCache>
                <c:ptCount val="12"/>
                <c:pt idx="8">
                  <c:v>13644.796380090498</c:v>
                </c:pt>
                <c:pt idx="9">
                  <c:v>13684.615384615385</c:v>
                </c:pt>
                <c:pt idx="10">
                  <c:v>13724.434389140271</c:v>
                </c:pt>
                <c:pt idx="11">
                  <c:v>13764.253393665158</c:v>
                </c:pt>
              </c:numCache>
            </c:numRef>
          </c:val>
          <c:smooth val="0"/>
        </c:ser>
        <c:marker val="1"/>
        <c:axId val="15954997"/>
        <c:axId val="9377246"/>
      </c:lineChart>
      <c:catAx>
        <c:axId val="1595499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77246"/>
        <c:crosses val="autoZero"/>
        <c:auto val="1"/>
        <c:lblOffset val="100"/>
        <c:tickLblSkip val="1"/>
        <c:noMultiLvlLbl val="0"/>
      </c:catAx>
      <c:valAx>
        <c:axId val="9377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549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"/>
          <c:y val="0.14725"/>
          <c:w val="0.136"/>
          <c:h val="0.8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BEEF4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Cobertura Micromedición</a:t>
            </a:r>
          </a:p>
        </c:rich>
      </c:tx>
      <c:layout>
        <c:manualLayout>
          <c:xMode val="factor"/>
          <c:yMode val="factor"/>
          <c:x val="-0.0977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21"/>
          <c:w val="0.6805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'Resumen Anual'!$B$14</c:f>
              <c:strCache>
                <c:ptCount val="1"/>
                <c:pt idx="0">
                  <c:v>E006. Número de conexiones de agua potable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Anual'!$C$14:$N$14</c:f>
              <c:numCache>
                <c:ptCount val="12"/>
                <c:pt idx="8">
                  <c:v>6307</c:v>
                </c:pt>
                <c:pt idx="9">
                  <c:v>6307</c:v>
                </c:pt>
                <c:pt idx="10">
                  <c:v>6314</c:v>
                </c:pt>
                <c:pt idx="11">
                  <c:v>6332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'Resumen Anual'!$B$19</c:f>
              <c:strCache>
                <c:ptCount val="1"/>
                <c:pt idx="0">
                  <c:v>E011. Número de conexiones de A.P con micromedidor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Anual'!$C$19:$N$19</c:f>
              <c:numCache>
                <c:ptCount val="12"/>
                <c:pt idx="8">
                  <c:v>1048</c:v>
                </c:pt>
                <c:pt idx="9">
                  <c:v>1048</c:v>
                </c:pt>
                <c:pt idx="10">
                  <c:v>1048</c:v>
                </c:pt>
                <c:pt idx="11">
                  <c:v>1048</c:v>
                </c:pt>
              </c:numCache>
            </c:numRef>
          </c:val>
          <c:smooth val="0"/>
        </c:ser>
        <c:marker val="1"/>
        <c:axId val="17286351"/>
        <c:axId val="21359432"/>
      </c:lineChart>
      <c:catAx>
        <c:axId val="17286351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359432"/>
        <c:crosses val="autoZero"/>
        <c:auto val="1"/>
        <c:lblOffset val="100"/>
        <c:tickLblSkip val="1"/>
        <c:noMultiLvlLbl val="0"/>
      </c:catAx>
      <c:valAx>
        <c:axId val="21359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Conexiones y Micromedidores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2863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5"/>
          <c:y val="0.45"/>
          <c:w val="0.21475"/>
          <c:h val="0.3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AC09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0.0025"/>
          <c:y val="0.00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295"/>
          <c:w val="0.9615"/>
          <c:h val="0.847"/>
        </c:manualLayout>
      </c:layout>
      <c:area3DChart>
        <c:grouping val="standard"/>
        <c:varyColors val="0"/>
        <c:ser>
          <c:idx val="0"/>
          <c:order val="0"/>
          <c:tx>
            <c:strRef>
              <c:f>'Resumen Anual'!$B$14</c:f>
              <c:strCache>
                <c:ptCount val="1"/>
                <c:pt idx="0">
                  <c:v>E006. Número de conexiones de agua potable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Anual'!$C$14:$N$14</c:f>
              <c:numCache>
                <c:ptCount val="12"/>
                <c:pt idx="8">
                  <c:v>6307</c:v>
                </c:pt>
                <c:pt idx="9">
                  <c:v>6307</c:v>
                </c:pt>
                <c:pt idx="10">
                  <c:v>6314</c:v>
                </c:pt>
                <c:pt idx="11">
                  <c:v>6332</c:v>
                </c:pt>
              </c:numCache>
            </c:numRef>
          </c:val>
        </c:ser>
        <c:ser>
          <c:idx val="1"/>
          <c:order val="1"/>
          <c:tx>
            <c:strRef>
              <c:f>'Resumen Anual'!$B$10</c:f>
              <c:strCache>
                <c:ptCount val="1"/>
                <c:pt idx="0">
                  <c:v>E003. Número total de viviendas del casco urbano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Anual'!$C$10:$N$10</c:f>
              <c:numCache>
                <c:ptCount val="12"/>
                <c:pt idx="8">
                  <c:v>13644.796380090498</c:v>
                </c:pt>
                <c:pt idx="9">
                  <c:v>13684.615384615385</c:v>
                </c:pt>
                <c:pt idx="10">
                  <c:v>13724.434389140271</c:v>
                </c:pt>
                <c:pt idx="11">
                  <c:v>13764.253393665158</c:v>
                </c:pt>
              </c:numCache>
            </c:numRef>
          </c:val>
        </c:ser>
        <c:axId val="58017161"/>
        <c:axId val="52392402"/>
        <c:axId val="1769571"/>
      </c:area3DChart>
      <c:catAx>
        <c:axId val="58017161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92402"/>
        <c:crosses val="autoZero"/>
        <c:auto val="1"/>
        <c:lblOffset val="100"/>
        <c:tickLblSkip val="1"/>
        <c:noMultiLvlLbl val="0"/>
      </c:catAx>
      <c:valAx>
        <c:axId val="523924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17161"/>
        <c:crossesAt val="1"/>
        <c:crossBetween val="midCat"/>
        <c:dispUnits/>
      </c:valAx>
      <c:serAx>
        <c:axId val="176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9240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75"/>
          <c:y val="0.2745"/>
          <c:w val="0.24025"/>
          <c:h val="0.2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E6E0E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Funcionalidad de Micromedición</a:t>
            </a:r>
          </a:p>
        </c:rich>
      </c:tx>
      <c:layout>
        <c:manualLayout>
          <c:xMode val="factor"/>
          <c:yMode val="factor"/>
          <c:x val="0.028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2275"/>
          <c:w val="0.7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Anual'!$B$19</c:f>
              <c:strCache>
                <c:ptCount val="1"/>
                <c:pt idx="0">
                  <c:v>E011. Número de conexiones de A.P con micromedidor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Anual'!$C$19:$N$19</c:f>
              <c:numCache>
                <c:ptCount val="12"/>
                <c:pt idx="8">
                  <c:v>1048</c:v>
                </c:pt>
                <c:pt idx="9">
                  <c:v>1048</c:v>
                </c:pt>
                <c:pt idx="10">
                  <c:v>1048</c:v>
                </c:pt>
                <c:pt idx="11">
                  <c:v>1048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'Resumen Anual'!$B$20</c:f>
              <c:strCache>
                <c:ptCount val="1"/>
                <c:pt idx="0">
                  <c:v>E012. Número de micromedidores en buen estado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Anual'!$C$20:$N$20</c:f>
              <c:numCache>
                <c:ptCount val="12"/>
                <c:pt idx="8">
                  <c:v>1010</c:v>
                </c:pt>
                <c:pt idx="9">
                  <c:v>1010</c:v>
                </c:pt>
                <c:pt idx="10">
                  <c:v>1010</c:v>
                </c:pt>
                <c:pt idx="11">
                  <c:v>1010</c:v>
                </c:pt>
              </c:numCache>
            </c:numRef>
          </c:val>
          <c:smooth val="0"/>
        </c:ser>
        <c:marker val="1"/>
        <c:axId val="15926140"/>
        <c:axId val="9117533"/>
      </c:lineChart>
      <c:catAx>
        <c:axId val="1592614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17533"/>
        <c:crosses val="autoZero"/>
        <c:auto val="1"/>
        <c:lblOffset val="100"/>
        <c:tickLblSkip val="1"/>
        <c:noMultiLvlLbl val="0"/>
      </c:catAx>
      <c:valAx>
        <c:axId val="911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Micromedidores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26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75"/>
          <c:y val="0.2"/>
          <c:w val="0.24725"/>
          <c:h val="0.5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Producción y Distribución</a:t>
            </a:r>
          </a:p>
        </c:rich>
      </c:tx>
      <c:layout>
        <c:manualLayout>
          <c:xMode val="factor"/>
          <c:yMode val="factor"/>
          <c:x val="-0.100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1"/>
          <c:w val="0.701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Anual'!$B$22</c:f>
              <c:strCache>
                <c:ptCount val="1"/>
                <c:pt idx="0">
                  <c:v>E013. Volumen de agua captada o extraida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Anual'!$C$22:$N$22</c:f>
              <c:numCache>
                <c:ptCount val="12"/>
                <c:pt idx="8">
                  <c:v>464255</c:v>
                </c:pt>
                <c:pt idx="9">
                  <c:v>464255</c:v>
                </c:pt>
                <c:pt idx="10">
                  <c:v>459935</c:v>
                </c:pt>
                <c:pt idx="11">
                  <c:v>464255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'Resumen Anual'!$B$25</c:f>
              <c:strCache>
                <c:ptCount val="1"/>
                <c:pt idx="0">
                  <c:v>E016. Volumen de agua en m3 distribuido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Anual'!$C$25:$N$25</c:f>
              <c:numCache>
                <c:ptCount val="12"/>
                <c:pt idx="8">
                  <c:v>301765.75</c:v>
                </c:pt>
                <c:pt idx="9">
                  <c:v>301765.75</c:v>
                </c:pt>
                <c:pt idx="10">
                  <c:v>298957.75</c:v>
                </c:pt>
                <c:pt idx="11">
                  <c:v>301765.75</c:v>
                </c:pt>
              </c:numCache>
            </c:numRef>
          </c:val>
          <c:smooth val="0"/>
        </c:ser>
        <c:marker val="1"/>
        <c:axId val="14948934"/>
        <c:axId val="322679"/>
      </c:lineChart>
      <c:catAx>
        <c:axId val="1494893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2679"/>
        <c:crosses val="autoZero"/>
        <c:auto val="1"/>
        <c:lblOffset val="100"/>
        <c:tickLblSkip val="1"/>
        <c:noMultiLvlLbl val="0"/>
      </c:catAx>
      <c:valAx>
        <c:axId val="322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M3 Mensuales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48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"/>
          <c:y val="0.14725"/>
          <c:w val="0.195"/>
          <c:h val="0.63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BEEF4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Origen de la Producción </a:t>
            </a:r>
          </a:p>
        </c:rich>
      </c:tx>
      <c:layout>
        <c:manualLayout>
          <c:xMode val="factor"/>
          <c:yMode val="factor"/>
          <c:x val="-0.110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2075"/>
          <c:w val="0.701"/>
          <c:h val="0.852"/>
        </c:manualLayout>
      </c:layout>
      <c:areaChart>
        <c:grouping val="percentStacked"/>
        <c:varyColors val="0"/>
        <c:ser>
          <c:idx val="0"/>
          <c:order val="0"/>
          <c:tx>
            <c:strRef>
              <c:f>'Resumen Anual'!$B$23</c:f>
              <c:strCache>
                <c:ptCount val="1"/>
                <c:pt idx="0">
                  <c:v>E014. Volumen de agua superficial captada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Anual'!$C$23:$N$23</c:f>
              <c:numCache>
                <c:ptCount val="12"/>
                <c:pt idx="8">
                  <c:v>133920</c:v>
                </c:pt>
                <c:pt idx="9">
                  <c:v>133920</c:v>
                </c:pt>
                <c:pt idx="10">
                  <c:v>129600</c:v>
                </c:pt>
                <c:pt idx="11">
                  <c:v>133920</c:v>
                </c:pt>
              </c:numCache>
            </c:numRef>
          </c:val>
        </c:ser>
        <c:ser>
          <c:idx val="1"/>
          <c:order val="1"/>
          <c:tx>
            <c:strRef>
              <c:f>'Resumen Anual'!$B$24</c:f>
              <c:strCache>
                <c:ptCount val="1"/>
                <c:pt idx="0">
                  <c:v>E015. Volumen de agua subterránea extraida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Anual'!$C$4:$N$4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Anual'!$C$24:$N$24</c:f>
              <c:numCache>
                <c:ptCount val="12"/>
                <c:pt idx="8">
                  <c:v>330335</c:v>
                </c:pt>
                <c:pt idx="9">
                  <c:v>330335</c:v>
                </c:pt>
                <c:pt idx="10">
                  <c:v>330335</c:v>
                </c:pt>
                <c:pt idx="11">
                  <c:v>330335</c:v>
                </c:pt>
              </c:numCache>
            </c:numRef>
          </c:val>
        </c:ser>
        <c:axId val="2904112"/>
        <c:axId val="26137009"/>
      </c:areaChart>
      <c:catAx>
        <c:axId val="2904112"/>
        <c:scaling>
          <c:orientation val="minMax"/>
        </c:scaling>
        <c:axPos val="b"/>
        <c:minorGridlines>
          <c:spPr>
            <a:ln w="3175">
              <a:solidFill>
                <a:srgbClr val="FFCC99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37009"/>
        <c:crosses val="autoZero"/>
        <c:auto val="1"/>
        <c:lblOffset val="100"/>
        <c:tickLblSkip val="1"/>
        <c:noMultiLvlLbl val="0"/>
      </c:catAx>
      <c:valAx>
        <c:axId val="261370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C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411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5"/>
          <c:y val="0.27175"/>
          <c:w val="0.2365"/>
          <c:h val="0.55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E6E0E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Relación Ingresos/costos AP</a:t>
            </a:r>
          </a:p>
        </c:rich>
      </c:tx>
      <c:layout>
        <c:manualLayout>
          <c:xMode val="factor"/>
          <c:yMode val="factor"/>
          <c:x val="-0.05325"/>
          <c:y val="-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165"/>
          <c:w val="0.58275"/>
          <c:h val="0.884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Anual'!$B$91</c:f>
              <c:strCache>
                <c:ptCount val="1"/>
                <c:pt idx="0">
                  <c:v>Ingreso Total/Costo Total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Anual'!$C$90:$N$90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Anual'!$C$91:$N$91</c:f>
              <c:numCache>
                <c:ptCount val="12"/>
                <c:pt idx="8">
                  <c:v>0</c:v>
                </c:pt>
                <c:pt idx="9">
                  <c:v>0.759911624510067</c:v>
                </c:pt>
                <c:pt idx="10">
                  <c:v>0.9473474653076609</c:v>
                </c:pt>
                <c:pt idx="11">
                  <c:v>0.758361091471061</c:v>
                </c:pt>
              </c:numCache>
            </c:numRef>
          </c:val>
          <c:smooth val="0"/>
        </c:ser>
        <c:marker val="1"/>
        <c:axId val="33906490"/>
        <c:axId val="36722955"/>
      </c:lineChart>
      <c:catAx>
        <c:axId val="339064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722955"/>
        <c:crosses val="autoZero"/>
        <c:auto val="1"/>
        <c:lblOffset val="100"/>
        <c:tickLblSkip val="1"/>
        <c:noMultiLvlLbl val="0"/>
      </c:catAx>
      <c:valAx>
        <c:axId val="36722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Relación ingreso/costo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906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725"/>
          <c:y val="0.52175"/>
          <c:w val="0.31375"/>
          <c:h val="0.0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8EB4E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1 Gráfico"/>
        <xdr:cNvGraphicFramePr/>
      </xdr:nvGraphicFramePr>
      <xdr:xfrm>
        <a:off x="85725" y="77152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9</xdr:col>
      <xdr:colOff>419100</xdr:colOff>
      <xdr:row>45</xdr:row>
      <xdr:rowOff>85725</xdr:rowOff>
    </xdr:to>
    <xdr:graphicFrame>
      <xdr:nvGraphicFramePr>
        <xdr:cNvPr id="2" name="2 Gráfico"/>
        <xdr:cNvGraphicFramePr/>
      </xdr:nvGraphicFramePr>
      <xdr:xfrm>
        <a:off x="57150" y="4924425"/>
        <a:ext cx="6515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523875</xdr:colOff>
      <xdr:row>4</xdr:row>
      <xdr:rowOff>28575</xdr:rowOff>
    </xdr:from>
    <xdr:to>
      <xdr:col>14</xdr:col>
      <xdr:colOff>723900</xdr:colOff>
      <xdr:row>23</xdr:row>
      <xdr:rowOff>171450</xdr:rowOff>
    </xdr:to>
    <xdr:graphicFrame>
      <xdr:nvGraphicFramePr>
        <xdr:cNvPr id="3" name="4 Gráfico"/>
        <xdr:cNvGraphicFramePr/>
      </xdr:nvGraphicFramePr>
      <xdr:xfrm>
        <a:off x="6677025" y="762000"/>
        <a:ext cx="4010025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542925</xdr:colOff>
      <xdr:row>26</xdr:row>
      <xdr:rowOff>0</xdr:rowOff>
    </xdr:from>
    <xdr:to>
      <xdr:col>15</xdr:col>
      <xdr:colOff>485775</xdr:colOff>
      <xdr:row>45</xdr:row>
      <xdr:rowOff>85725</xdr:rowOff>
    </xdr:to>
    <xdr:graphicFrame>
      <xdr:nvGraphicFramePr>
        <xdr:cNvPr id="4" name="5 Gráfico"/>
        <xdr:cNvGraphicFramePr/>
      </xdr:nvGraphicFramePr>
      <xdr:xfrm>
        <a:off x="6696075" y="4924425"/>
        <a:ext cx="451485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1 Gráfico"/>
        <xdr:cNvGraphicFramePr/>
      </xdr:nvGraphicFramePr>
      <xdr:xfrm>
        <a:off x="85725" y="77152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24</xdr:row>
      <xdr:rowOff>38100</xdr:rowOff>
    </xdr:from>
    <xdr:to>
      <xdr:col>9</xdr:col>
      <xdr:colOff>504825</xdr:colOff>
      <xdr:row>43</xdr:row>
      <xdr:rowOff>9525</xdr:rowOff>
    </xdr:to>
    <xdr:graphicFrame>
      <xdr:nvGraphicFramePr>
        <xdr:cNvPr id="2" name="3 Gráfico"/>
        <xdr:cNvGraphicFramePr/>
      </xdr:nvGraphicFramePr>
      <xdr:xfrm>
        <a:off x="85725" y="4581525"/>
        <a:ext cx="65722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6</xdr:row>
      <xdr:rowOff>104775</xdr:rowOff>
    </xdr:from>
    <xdr:to>
      <xdr:col>7</xdr:col>
      <xdr:colOff>609600</xdr:colOff>
      <xdr:row>24</xdr:row>
      <xdr:rowOff>28575</xdr:rowOff>
    </xdr:to>
    <xdr:graphicFrame>
      <xdr:nvGraphicFramePr>
        <xdr:cNvPr id="1" name="1 Gráfico"/>
        <xdr:cNvGraphicFramePr/>
      </xdr:nvGraphicFramePr>
      <xdr:xfrm>
        <a:off x="485775" y="1333500"/>
        <a:ext cx="54578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Q917"/>
  <sheetViews>
    <sheetView tabSelected="1" zoomScalePageLayoutView="0" workbookViewId="0" topLeftCell="A1">
      <selection activeCell="K2" sqref="K2"/>
    </sheetView>
  </sheetViews>
  <sheetFormatPr defaultColWidth="11.421875" defaultRowHeight="15"/>
  <cols>
    <col min="1" max="1" width="1.28515625" style="0" customWidth="1"/>
    <col min="2" max="2" width="66.57421875" style="6" customWidth="1"/>
    <col min="3" max="10" width="11.7109375" style="0" bestFit="1" customWidth="1"/>
    <col min="12" max="12" width="13.140625" style="0" customWidth="1"/>
    <col min="13" max="13" width="13.00390625" style="0" customWidth="1"/>
    <col min="14" max="14" width="11.7109375" style="0" bestFit="1" customWidth="1"/>
    <col min="15" max="15" width="12.7109375" style="0" bestFit="1" customWidth="1"/>
  </cols>
  <sheetData>
    <row r="1" ht="5.25" customHeight="1">
      <c r="B1" t="s">
        <v>102</v>
      </c>
    </row>
    <row r="2" spans="2:5" ht="15.75">
      <c r="B2" s="61" t="s">
        <v>0</v>
      </c>
      <c r="C2" s="4" t="s">
        <v>106</v>
      </c>
      <c r="D2" s="1"/>
      <c r="E2" t="s">
        <v>108</v>
      </c>
    </row>
    <row r="3" spans="2:3" ht="16.5" thickBot="1">
      <c r="B3" s="62" t="s">
        <v>1</v>
      </c>
      <c r="C3" s="7">
        <v>2011</v>
      </c>
    </row>
    <row r="4" spans="2:15" ht="15.75" thickBot="1">
      <c r="B4" s="63"/>
      <c r="C4" s="26" t="s">
        <v>84</v>
      </c>
      <c r="D4" s="19" t="s">
        <v>85</v>
      </c>
      <c r="E4" s="19" t="s">
        <v>86</v>
      </c>
      <c r="F4" s="19" t="s">
        <v>87</v>
      </c>
      <c r="G4" s="19" t="s">
        <v>88</v>
      </c>
      <c r="H4" s="19" t="s">
        <v>89</v>
      </c>
      <c r="I4" s="19" t="s">
        <v>90</v>
      </c>
      <c r="J4" s="19" t="s">
        <v>91</v>
      </c>
      <c r="K4" s="19" t="s">
        <v>92</v>
      </c>
      <c r="L4" s="19" t="s">
        <v>93</v>
      </c>
      <c r="M4" s="19" t="s">
        <v>94</v>
      </c>
      <c r="N4" s="67" t="s">
        <v>95</v>
      </c>
      <c r="O4" s="96" t="s">
        <v>96</v>
      </c>
    </row>
    <row r="5" spans="2:15" ht="15">
      <c r="B5" s="64" t="s">
        <v>2</v>
      </c>
      <c r="C5" s="27"/>
      <c r="D5" s="18"/>
      <c r="E5" s="18"/>
      <c r="F5" s="18"/>
      <c r="G5" s="18"/>
      <c r="H5" s="18"/>
      <c r="I5" s="18"/>
      <c r="J5" s="18"/>
      <c r="K5" s="18"/>
      <c r="L5" s="18"/>
      <c r="M5" s="18"/>
      <c r="N5" s="68"/>
      <c r="O5" s="80"/>
    </row>
    <row r="6" spans="2:15" ht="15.75" thickBot="1">
      <c r="B6" s="65" t="s">
        <v>3</v>
      </c>
      <c r="C6" s="46"/>
      <c r="D6" s="14"/>
      <c r="E6" s="14"/>
      <c r="F6" s="14"/>
      <c r="G6" s="14"/>
      <c r="H6" s="14"/>
      <c r="I6" s="14"/>
      <c r="J6" s="14"/>
      <c r="K6" s="14"/>
      <c r="L6" s="14"/>
      <c r="M6" s="14"/>
      <c r="N6" s="69"/>
      <c r="O6" s="81"/>
    </row>
    <row r="7" spans="2:15" ht="15.75" thickBot="1">
      <c r="B7" s="47" t="s">
        <v>4</v>
      </c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70"/>
      <c r="O7" s="82"/>
    </row>
    <row r="8" spans="2:15" ht="15">
      <c r="B8" s="66" t="s">
        <v>5</v>
      </c>
      <c r="C8" s="28"/>
      <c r="D8" s="28"/>
      <c r="E8" s="28"/>
      <c r="F8" s="28"/>
      <c r="G8" s="28"/>
      <c r="H8" s="28"/>
      <c r="I8" s="28"/>
      <c r="J8" s="28"/>
      <c r="K8" s="28">
        <v>60310</v>
      </c>
      <c r="L8" s="28">
        <v>60486</v>
      </c>
      <c r="M8" s="28">
        <v>60662</v>
      </c>
      <c r="N8" s="71">
        <v>60838</v>
      </c>
      <c r="O8" s="23">
        <f>N8</f>
        <v>60838</v>
      </c>
    </row>
    <row r="9" spans="2:15" ht="15">
      <c r="B9" s="64" t="s">
        <v>6</v>
      </c>
      <c r="C9" s="29"/>
      <c r="D9" s="29"/>
      <c r="E9" s="29"/>
      <c r="F9" s="29"/>
      <c r="G9" s="29"/>
      <c r="H9" s="29"/>
      <c r="I9" s="29"/>
      <c r="J9" s="29"/>
      <c r="K9" s="29">
        <v>4.42</v>
      </c>
      <c r="L9" s="29">
        <v>4.42</v>
      </c>
      <c r="M9" s="29">
        <v>4.42</v>
      </c>
      <c r="N9" s="29">
        <v>4.42</v>
      </c>
      <c r="O9" s="83">
        <f>N9</f>
        <v>4.42</v>
      </c>
    </row>
    <row r="10" spans="2:15" ht="15">
      <c r="B10" s="64" t="s">
        <v>7</v>
      </c>
      <c r="C10" s="30"/>
      <c r="D10" s="10"/>
      <c r="E10" s="10"/>
      <c r="F10" s="10"/>
      <c r="G10" s="10"/>
      <c r="H10" s="10"/>
      <c r="I10" s="10"/>
      <c r="J10" s="10"/>
      <c r="K10" s="10">
        <f>K8/K9</f>
        <v>13644.796380090498</v>
      </c>
      <c r="L10" s="10">
        <f>L8/L9</f>
        <v>13684.615384615385</v>
      </c>
      <c r="M10" s="10">
        <f>M8/M9</f>
        <v>13724.434389140271</v>
      </c>
      <c r="N10" s="10">
        <f>N8/N9</f>
        <v>13764.253393665158</v>
      </c>
      <c r="O10" s="24">
        <f>N10</f>
        <v>13764.253393665158</v>
      </c>
    </row>
    <row r="11" spans="2:15" ht="15">
      <c r="B11" s="64" t="s">
        <v>103</v>
      </c>
      <c r="C11" s="31"/>
      <c r="D11" s="9"/>
      <c r="E11" s="9"/>
      <c r="F11" s="9"/>
      <c r="G11" s="9"/>
      <c r="H11" s="9"/>
      <c r="I11" s="9"/>
      <c r="J11" s="9"/>
      <c r="K11" s="9">
        <v>4014.17</v>
      </c>
      <c r="L11" s="9">
        <v>4014.17</v>
      </c>
      <c r="M11" s="9">
        <v>4014.17</v>
      </c>
      <c r="N11" s="9">
        <v>4014.17</v>
      </c>
      <c r="O11" s="84">
        <f>N11</f>
        <v>4014.17</v>
      </c>
    </row>
    <row r="12" spans="2:15" ht="15.75" thickBot="1">
      <c r="B12" s="65" t="s">
        <v>8</v>
      </c>
      <c r="C12" s="32"/>
      <c r="D12" s="14"/>
      <c r="E12" s="14"/>
      <c r="F12" s="14"/>
      <c r="G12" s="14"/>
      <c r="H12" s="14"/>
      <c r="I12" s="14"/>
      <c r="J12" s="14"/>
      <c r="K12" s="14"/>
      <c r="L12" s="14">
        <v>0</v>
      </c>
      <c r="M12" s="14">
        <v>0</v>
      </c>
      <c r="N12" s="14">
        <v>0</v>
      </c>
      <c r="O12" s="85">
        <f>N12</f>
        <v>0</v>
      </c>
    </row>
    <row r="13" spans="2:15" ht="15.75" thickBot="1">
      <c r="B13" s="47" t="s">
        <v>9</v>
      </c>
      <c r="C13" s="33"/>
      <c r="D13" s="17"/>
      <c r="E13" s="17"/>
      <c r="F13" s="17"/>
      <c r="G13" s="17"/>
      <c r="H13" s="17"/>
      <c r="I13" s="17"/>
      <c r="J13" s="17"/>
      <c r="K13" s="17"/>
      <c r="L13" s="17" t="s">
        <v>102</v>
      </c>
      <c r="M13" s="17" t="s">
        <v>102</v>
      </c>
      <c r="N13" s="74" t="s">
        <v>102</v>
      </c>
      <c r="O13" s="86" t="s">
        <v>102</v>
      </c>
    </row>
    <row r="14" spans="2:16" ht="15">
      <c r="B14" s="66" t="s">
        <v>10</v>
      </c>
      <c r="C14" s="28"/>
      <c r="D14" s="15"/>
      <c r="E14" s="15"/>
      <c r="F14" s="15"/>
      <c r="G14" s="15"/>
      <c r="H14" s="15"/>
      <c r="I14" s="15"/>
      <c r="J14" s="15"/>
      <c r="K14" s="15">
        <v>6307</v>
      </c>
      <c r="L14" s="15">
        <v>6307</v>
      </c>
      <c r="M14" s="15">
        <v>6314</v>
      </c>
      <c r="N14" s="15">
        <v>6332</v>
      </c>
      <c r="O14" s="23">
        <f>N14</f>
        <v>6332</v>
      </c>
      <c r="P14" s="109"/>
    </row>
    <row r="15" spans="2:17" ht="28.5">
      <c r="B15" s="64" t="s">
        <v>11</v>
      </c>
      <c r="C15" s="30"/>
      <c r="D15" s="10"/>
      <c r="E15" s="10"/>
      <c r="F15" s="10"/>
      <c r="G15" s="10"/>
      <c r="H15" s="10"/>
      <c r="I15" s="10"/>
      <c r="J15" s="10"/>
      <c r="K15" s="10"/>
      <c r="L15" s="10">
        <v>513</v>
      </c>
      <c r="M15" s="10">
        <v>497</v>
      </c>
      <c r="N15" s="73">
        <v>478</v>
      </c>
      <c r="O15" s="24">
        <f>SUM(C15:N15)</f>
        <v>1488</v>
      </c>
      <c r="Q15" s="109"/>
    </row>
    <row r="16" spans="2:15" ht="15">
      <c r="B16" s="64" t="s">
        <v>12</v>
      </c>
      <c r="C16" s="30"/>
      <c r="D16" s="10"/>
      <c r="E16" s="10"/>
      <c r="F16" s="10"/>
      <c r="G16" s="10"/>
      <c r="H16" s="10"/>
      <c r="I16" s="10"/>
      <c r="J16" s="10"/>
      <c r="K16" s="10"/>
      <c r="L16" s="10">
        <v>0</v>
      </c>
      <c r="M16" s="10">
        <v>0</v>
      </c>
      <c r="N16" s="73">
        <v>0</v>
      </c>
      <c r="O16" s="24">
        <f>N16</f>
        <v>0</v>
      </c>
    </row>
    <row r="17" spans="2:15" ht="28.5">
      <c r="B17" s="64" t="s">
        <v>13</v>
      </c>
      <c r="C17" s="30"/>
      <c r="D17" s="10"/>
      <c r="E17" s="10"/>
      <c r="F17" s="10"/>
      <c r="G17" s="10"/>
      <c r="H17" s="10"/>
      <c r="I17" s="10"/>
      <c r="J17" s="10"/>
      <c r="K17" s="10"/>
      <c r="L17" s="10">
        <v>0</v>
      </c>
      <c r="M17" s="10">
        <v>0</v>
      </c>
      <c r="N17" s="73">
        <v>0</v>
      </c>
      <c r="O17" s="24">
        <f>N17</f>
        <v>0</v>
      </c>
    </row>
    <row r="18" spans="2:15" ht="28.5">
      <c r="B18" s="64" t="s">
        <v>14</v>
      </c>
      <c r="C18" s="30"/>
      <c r="D18" s="10"/>
      <c r="E18" s="10"/>
      <c r="F18" s="10"/>
      <c r="G18" s="10"/>
      <c r="H18" s="10"/>
      <c r="I18" s="10"/>
      <c r="J18" s="10"/>
      <c r="K18" s="10"/>
      <c r="L18" s="10">
        <v>0</v>
      </c>
      <c r="M18" s="10">
        <v>0</v>
      </c>
      <c r="N18" s="73">
        <v>0</v>
      </c>
      <c r="O18" s="24">
        <f>SUM(C18:N18)</f>
        <v>0</v>
      </c>
    </row>
    <row r="19" spans="2:15" ht="15">
      <c r="B19" s="64" t="s">
        <v>15</v>
      </c>
      <c r="C19" s="30"/>
      <c r="D19" s="30"/>
      <c r="E19" s="30"/>
      <c r="F19" s="10"/>
      <c r="G19" s="10"/>
      <c r="H19" s="10"/>
      <c r="I19" s="10"/>
      <c r="J19" s="10"/>
      <c r="K19" s="10">
        <v>1048</v>
      </c>
      <c r="L19" s="10">
        <v>1048</v>
      </c>
      <c r="M19" s="10">
        <v>1048</v>
      </c>
      <c r="N19" s="10">
        <v>1048</v>
      </c>
      <c r="O19" s="24">
        <f>N19</f>
        <v>1048</v>
      </c>
    </row>
    <row r="20" spans="2:15" ht="15.75" thickBot="1">
      <c r="B20" s="65" t="s">
        <v>16</v>
      </c>
      <c r="C20" s="34"/>
      <c r="D20" s="34"/>
      <c r="E20" s="34"/>
      <c r="F20" s="34"/>
      <c r="G20" s="34"/>
      <c r="H20" s="34"/>
      <c r="I20" s="34"/>
      <c r="J20" s="34"/>
      <c r="K20" s="34">
        <v>1010</v>
      </c>
      <c r="L20" s="34">
        <v>1010</v>
      </c>
      <c r="M20" s="34">
        <v>1010</v>
      </c>
      <c r="N20" s="34">
        <v>1010</v>
      </c>
      <c r="O20" s="25">
        <f>N20</f>
        <v>1010</v>
      </c>
    </row>
    <row r="21" spans="2:15" ht="15.75" thickBot="1">
      <c r="B21" s="47" t="s">
        <v>17</v>
      </c>
      <c r="C21" s="33"/>
      <c r="D21" s="17"/>
      <c r="E21" s="17"/>
      <c r="F21" s="17"/>
      <c r="G21" s="17"/>
      <c r="H21" s="17"/>
      <c r="I21" s="17"/>
      <c r="J21" s="17"/>
      <c r="K21" s="17"/>
      <c r="L21" s="17" t="s">
        <v>102</v>
      </c>
      <c r="M21" s="17" t="s">
        <v>102</v>
      </c>
      <c r="N21" s="74" t="s">
        <v>102</v>
      </c>
      <c r="O21" s="86"/>
    </row>
    <row r="22" spans="2:15" ht="15">
      <c r="B22" s="66" t="s">
        <v>18</v>
      </c>
      <c r="C22" s="28"/>
      <c r="D22" s="28"/>
      <c r="E22" s="28"/>
      <c r="F22" s="28"/>
      <c r="G22" s="28"/>
      <c r="H22" s="28"/>
      <c r="I22" s="28"/>
      <c r="J22" s="28"/>
      <c r="K22" s="28">
        <f>K23+K24</f>
        <v>464255</v>
      </c>
      <c r="L22" s="28">
        <f>L23+L24</f>
        <v>464255</v>
      </c>
      <c r="M22" s="28">
        <f>M23+M24</f>
        <v>459935</v>
      </c>
      <c r="N22" s="28">
        <f>N23+N24</f>
        <v>464255</v>
      </c>
      <c r="O22" s="23">
        <f>SUM(C22:N22)</f>
        <v>1852700</v>
      </c>
    </row>
    <row r="23" spans="2:15" ht="15">
      <c r="B23" s="64" t="s">
        <v>19</v>
      </c>
      <c r="C23" s="30"/>
      <c r="D23" s="30"/>
      <c r="E23" s="30"/>
      <c r="F23" s="30"/>
      <c r="G23" s="30"/>
      <c r="H23" s="30"/>
      <c r="I23" s="30"/>
      <c r="J23" s="30"/>
      <c r="K23" s="30">
        <v>133920</v>
      </c>
      <c r="L23" s="30">
        <v>133920</v>
      </c>
      <c r="M23" s="30">
        <v>129600</v>
      </c>
      <c r="N23" s="30">
        <v>133920</v>
      </c>
      <c r="O23" s="24">
        <f>SUM(C23:N23)</f>
        <v>531360</v>
      </c>
    </row>
    <row r="24" spans="2:15" ht="15">
      <c r="B24" s="64" t="s">
        <v>20</v>
      </c>
      <c r="C24" s="30"/>
      <c r="D24" s="30"/>
      <c r="E24" s="30"/>
      <c r="F24" s="30"/>
      <c r="G24" s="30"/>
      <c r="H24" s="30"/>
      <c r="I24" s="30"/>
      <c r="J24" s="30"/>
      <c r="K24" s="30">
        <v>330335</v>
      </c>
      <c r="L24" s="30">
        <v>330335</v>
      </c>
      <c r="M24" s="30">
        <v>330335</v>
      </c>
      <c r="N24" s="30">
        <v>330335</v>
      </c>
      <c r="O24" s="24">
        <f>SUM(C24:N24)</f>
        <v>1321340</v>
      </c>
    </row>
    <row r="25" spans="2:15" ht="15.75" thickBot="1">
      <c r="B25" s="65" t="s">
        <v>21</v>
      </c>
      <c r="C25" s="34"/>
      <c r="D25" s="34"/>
      <c r="E25" s="34"/>
      <c r="F25" s="34"/>
      <c r="G25" s="34"/>
      <c r="H25" s="34"/>
      <c r="I25" s="34"/>
      <c r="J25" s="34"/>
      <c r="K25" s="34">
        <f>K22*0.65</f>
        <v>301765.75</v>
      </c>
      <c r="L25" s="34">
        <f>L22*0.65</f>
        <v>301765.75</v>
      </c>
      <c r="M25" s="34">
        <f>M22*0.65</f>
        <v>298957.75</v>
      </c>
      <c r="N25" s="34">
        <f>N22*0.65</f>
        <v>301765.75</v>
      </c>
      <c r="O25" s="25">
        <f>SUM(C25:N25)</f>
        <v>1204255</v>
      </c>
    </row>
    <row r="26" spans="2:15" ht="15.75" thickBot="1">
      <c r="B26" s="47" t="s">
        <v>22</v>
      </c>
      <c r="C26" s="33"/>
      <c r="D26" s="17"/>
      <c r="E26" s="17"/>
      <c r="F26" s="17"/>
      <c r="G26" s="17"/>
      <c r="H26" s="17"/>
      <c r="I26" s="17"/>
      <c r="J26" s="17"/>
      <c r="K26" s="17"/>
      <c r="L26" s="17" t="s">
        <v>102</v>
      </c>
      <c r="M26" s="17" t="s">
        <v>102</v>
      </c>
      <c r="N26" s="74" t="s">
        <v>102</v>
      </c>
      <c r="O26" s="86" t="s">
        <v>102</v>
      </c>
    </row>
    <row r="27" spans="2:15" ht="28.5">
      <c r="B27" s="66" t="s">
        <v>23</v>
      </c>
      <c r="C27" s="35"/>
      <c r="D27" s="35"/>
      <c r="E27" s="35"/>
      <c r="F27" s="35"/>
      <c r="G27" s="35"/>
      <c r="H27" s="35"/>
      <c r="I27" s="35"/>
      <c r="J27" s="35"/>
      <c r="K27" s="35"/>
      <c r="L27" s="35">
        <v>16</v>
      </c>
      <c r="M27" s="35">
        <v>16</v>
      </c>
      <c r="N27" s="35">
        <v>16</v>
      </c>
      <c r="O27" s="87">
        <f aca="true" t="shared" si="0" ref="O27:O33">SUM(C27:N27)</f>
        <v>48</v>
      </c>
    </row>
    <row r="28" spans="2:15" ht="28.5">
      <c r="B28" s="64" t="s">
        <v>24</v>
      </c>
      <c r="C28" s="29"/>
      <c r="D28" s="8"/>
      <c r="E28" s="8"/>
      <c r="F28" s="8"/>
      <c r="G28" s="8"/>
      <c r="H28" s="8"/>
      <c r="I28" s="8"/>
      <c r="J28" s="8"/>
      <c r="K28" s="8"/>
      <c r="L28" s="8">
        <v>4</v>
      </c>
      <c r="M28" s="8">
        <v>4</v>
      </c>
      <c r="N28" s="72">
        <v>4</v>
      </c>
      <c r="O28" s="83">
        <f t="shared" si="0"/>
        <v>12</v>
      </c>
    </row>
    <row r="29" spans="2:15" ht="28.5">
      <c r="B29" s="64" t="s">
        <v>25</v>
      </c>
      <c r="C29" s="29"/>
      <c r="D29" s="8"/>
      <c r="E29" s="8"/>
      <c r="F29" s="8"/>
      <c r="G29" s="8"/>
      <c r="H29" s="8"/>
      <c r="I29" s="8"/>
      <c r="J29" s="8"/>
      <c r="K29" s="8"/>
      <c r="L29" s="8">
        <v>3</v>
      </c>
      <c r="M29" s="8">
        <v>3</v>
      </c>
      <c r="N29" s="72">
        <v>3</v>
      </c>
      <c r="O29" s="83">
        <f t="shared" si="0"/>
        <v>9</v>
      </c>
    </row>
    <row r="30" spans="2:15" ht="28.5">
      <c r="B30" s="64" t="s">
        <v>26</v>
      </c>
      <c r="C30" s="29"/>
      <c r="D30" s="8"/>
      <c r="E30" s="8"/>
      <c r="F30" s="8"/>
      <c r="G30" s="8"/>
      <c r="H30" s="8"/>
      <c r="I30" s="8"/>
      <c r="J30" s="8"/>
      <c r="K30" s="8"/>
      <c r="L30" s="8">
        <v>0</v>
      </c>
      <c r="M30" s="8">
        <v>0</v>
      </c>
      <c r="N30" s="72">
        <v>0</v>
      </c>
      <c r="O30" s="83">
        <f t="shared" si="0"/>
        <v>0</v>
      </c>
    </row>
    <row r="31" spans="2:15" ht="28.5">
      <c r="B31" s="64" t="s">
        <v>27</v>
      </c>
      <c r="C31" s="29"/>
      <c r="D31" s="8"/>
      <c r="E31" s="8"/>
      <c r="F31" s="8"/>
      <c r="G31" s="8"/>
      <c r="H31" s="8"/>
      <c r="I31" s="8"/>
      <c r="J31" s="8"/>
      <c r="K31" s="8"/>
      <c r="L31" s="8">
        <v>0</v>
      </c>
      <c r="M31" s="8">
        <v>0</v>
      </c>
      <c r="N31" s="72">
        <v>0</v>
      </c>
      <c r="O31" s="83">
        <f t="shared" si="0"/>
        <v>0</v>
      </c>
    </row>
    <row r="32" spans="2:15" ht="15">
      <c r="B32" s="64" t="s">
        <v>28</v>
      </c>
      <c r="C32" s="29"/>
      <c r="D32" s="8"/>
      <c r="E32" s="8"/>
      <c r="F32" s="8"/>
      <c r="G32" s="8"/>
      <c r="H32" s="8"/>
      <c r="I32" s="8"/>
      <c r="J32" s="8"/>
      <c r="K32" s="8"/>
      <c r="L32" s="8">
        <v>0</v>
      </c>
      <c r="M32" s="8">
        <v>0</v>
      </c>
      <c r="N32" s="72">
        <v>0</v>
      </c>
      <c r="O32" s="83">
        <f t="shared" si="0"/>
        <v>0</v>
      </c>
    </row>
    <row r="33" spans="2:15" ht="29.25" thickBot="1">
      <c r="B33" s="65" t="s">
        <v>29</v>
      </c>
      <c r="C33" s="32"/>
      <c r="D33" s="14"/>
      <c r="E33" s="14"/>
      <c r="F33" s="14"/>
      <c r="G33" s="14"/>
      <c r="H33" s="14"/>
      <c r="I33" s="14"/>
      <c r="J33" s="14"/>
      <c r="K33" s="14"/>
      <c r="L33" s="14">
        <v>0</v>
      </c>
      <c r="M33" s="14">
        <v>0</v>
      </c>
      <c r="N33" s="69">
        <v>0</v>
      </c>
      <c r="O33" s="85">
        <f t="shared" si="0"/>
        <v>0</v>
      </c>
    </row>
    <row r="34" spans="2:15" ht="15.75" thickBot="1">
      <c r="B34" s="47" t="s">
        <v>30</v>
      </c>
      <c r="C34" s="33"/>
      <c r="D34" s="17"/>
      <c r="E34" s="17"/>
      <c r="F34" s="17"/>
      <c r="G34" s="17"/>
      <c r="H34" s="17"/>
      <c r="I34" s="17"/>
      <c r="J34" s="17"/>
      <c r="K34" s="17"/>
      <c r="L34" s="17" t="s">
        <v>102</v>
      </c>
      <c r="M34" s="17" t="s">
        <v>102</v>
      </c>
      <c r="N34" s="74" t="s">
        <v>102</v>
      </c>
      <c r="O34" s="86" t="s">
        <v>102</v>
      </c>
    </row>
    <row r="35" spans="2:15" ht="28.5">
      <c r="B35" s="66" t="s">
        <v>31</v>
      </c>
      <c r="C35" s="35"/>
      <c r="D35" s="13"/>
      <c r="E35" s="13"/>
      <c r="F35" s="13"/>
      <c r="G35" s="13"/>
      <c r="H35" s="13"/>
      <c r="I35" s="13"/>
      <c r="J35" s="13"/>
      <c r="K35" s="13"/>
      <c r="L35" s="13">
        <v>0</v>
      </c>
      <c r="M35" s="13">
        <v>0</v>
      </c>
      <c r="N35" s="77">
        <v>0</v>
      </c>
      <c r="O35" s="88">
        <f>AVERAGE(C35:N35)</f>
        <v>0</v>
      </c>
    </row>
    <row r="36" spans="2:15" ht="28.5">
      <c r="B36" s="64" t="s">
        <v>32</v>
      </c>
      <c r="C36" s="29"/>
      <c r="D36" s="8"/>
      <c r="E36" s="8"/>
      <c r="F36" s="8"/>
      <c r="G36" s="8"/>
      <c r="H36" s="8"/>
      <c r="I36" s="8"/>
      <c r="J36" s="8"/>
      <c r="K36" s="8"/>
      <c r="L36" s="8">
        <v>0</v>
      </c>
      <c r="M36" s="8">
        <v>0</v>
      </c>
      <c r="N36" s="72">
        <v>0</v>
      </c>
      <c r="O36" s="89">
        <f>AVERAGE(C36:N36)</f>
        <v>0</v>
      </c>
    </row>
    <row r="37" spans="2:15" ht="28.5">
      <c r="B37" s="64" t="s">
        <v>33</v>
      </c>
      <c r="C37" s="29"/>
      <c r="D37" s="8"/>
      <c r="E37" s="8"/>
      <c r="F37" s="8"/>
      <c r="G37" s="8"/>
      <c r="H37" s="8"/>
      <c r="I37" s="8"/>
      <c r="J37" s="8"/>
      <c r="K37" s="8"/>
      <c r="L37" s="8">
        <v>0</v>
      </c>
      <c r="M37" s="8">
        <v>0</v>
      </c>
      <c r="N37" s="72">
        <v>0</v>
      </c>
      <c r="O37" s="89">
        <f>AVERAGE(C37:N37)</f>
        <v>0</v>
      </c>
    </row>
    <row r="38" spans="2:15" ht="15.75" thickBot="1">
      <c r="B38" s="65" t="s">
        <v>34</v>
      </c>
      <c r="C38" s="32"/>
      <c r="D38" s="14"/>
      <c r="E38" s="14"/>
      <c r="F38" s="14"/>
      <c r="G38" s="14"/>
      <c r="H38" s="14"/>
      <c r="I38" s="14"/>
      <c r="J38" s="14"/>
      <c r="K38" s="14"/>
      <c r="L38" s="14">
        <v>0</v>
      </c>
      <c r="M38" s="14">
        <v>0</v>
      </c>
      <c r="N38" s="69">
        <v>0</v>
      </c>
      <c r="O38" s="90">
        <f>AVERAGE(C38:N38)</f>
        <v>0</v>
      </c>
    </row>
    <row r="39" spans="2:15" ht="15.75" thickBot="1">
      <c r="B39" s="47" t="s">
        <v>35</v>
      </c>
      <c r="C39" s="33"/>
      <c r="D39" s="17"/>
      <c r="E39" s="17"/>
      <c r="F39" s="17"/>
      <c r="G39" s="17"/>
      <c r="H39" s="17"/>
      <c r="I39" s="17"/>
      <c r="J39" s="17"/>
      <c r="K39" s="17"/>
      <c r="L39" s="17" t="s">
        <v>102</v>
      </c>
      <c r="M39" s="17" t="s">
        <v>102</v>
      </c>
      <c r="N39" s="74" t="s">
        <v>102</v>
      </c>
      <c r="O39" s="86" t="s">
        <v>102</v>
      </c>
    </row>
    <row r="40" spans="2:15" ht="15">
      <c r="B40" s="66" t="s">
        <v>36</v>
      </c>
      <c r="C40" s="35"/>
      <c r="D40" s="35"/>
      <c r="E40" s="35"/>
      <c r="F40" s="35"/>
      <c r="G40" s="35"/>
      <c r="H40" s="35"/>
      <c r="I40" s="35"/>
      <c r="J40" s="35"/>
      <c r="K40" s="35"/>
      <c r="L40" s="35">
        <v>29</v>
      </c>
      <c r="M40" s="35">
        <v>30</v>
      </c>
      <c r="N40" s="35">
        <v>30</v>
      </c>
      <c r="O40" s="88">
        <f>N40</f>
        <v>30</v>
      </c>
    </row>
    <row r="41" spans="2:15" ht="15">
      <c r="B41" s="64" t="s">
        <v>37</v>
      </c>
      <c r="C41" s="29"/>
      <c r="D41" s="8"/>
      <c r="E41" s="8"/>
      <c r="F41" s="8"/>
      <c r="G41" s="8"/>
      <c r="H41" s="8"/>
      <c r="I41" s="8"/>
      <c r="J41" s="8"/>
      <c r="K41" s="8"/>
      <c r="L41" s="8">
        <v>0</v>
      </c>
      <c r="M41" s="8">
        <v>0</v>
      </c>
      <c r="N41" s="72">
        <v>0</v>
      </c>
      <c r="O41" s="89">
        <f>N41</f>
        <v>0</v>
      </c>
    </row>
    <row r="42" spans="2:15" ht="15.75" thickBot="1">
      <c r="B42" s="65" t="s">
        <v>38</v>
      </c>
      <c r="C42" s="32"/>
      <c r="D42" s="32"/>
      <c r="E42" s="32"/>
      <c r="F42" s="32"/>
      <c r="G42" s="32"/>
      <c r="H42" s="32"/>
      <c r="I42" s="32"/>
      <c r="J42" s="32"/>
      <c r="K42" s="32"/>
      <c r="L42" s="32">
        <v>5</v>
      </c>
      <c r="M42" s="32">
        <v>6</v>
      </c>
      <c r="N42" s="32">
        <v>6</v>
      </c>
      <c r="O42" s="90">
        <f>N42</f>
        <v>6</v>
      </c>
    </row>
    <row r="43" spans="2:15" ht="15">
      <c r="B43" s="43" t="s">
        <v>39</v>
      </c>
      <c r="C43" s="36"/>
      <c r="D43" s="12"/>
      <c r="E43" s="12"/>
      <c r="F43" s="12"/>
      <c r="G43" s="12"/>
      <c r="H43" s="12"/>
      <c r="I43" s="12"/>
      <c r="J43" s="12"/>
      <c r="K43" s="12"/>
      <c r="L43" s="12" t="s">
        <v>102</v>
      </c>
      <c r="M43" s="12" t="s">
        <v>102</v>
      </c>
      <c r="N43" s="78" t="s">
        <v>102</v>
      </c>
      <c r="O43" s="91" t="str">
        <f>M43</f>
        <v> </v>
      </c>
    </row>
    <row r="44" spans="2:15" ht="15.75" thickBot="1">
      <c r="B44" s="48" t="s">
        <v>40</v>
      </c>
      <c r="C44" s="37"/>
      <c r="D44" s="11"/>
      <c r="E44" s="11"/>
      <c r="F44" s="11"/>
      <c r="G44" s="11"/>
      <c r="H44" s="11"/>
      <c r="I44" s="11"/>
      <c r="J44" s="11"/>
      <c r="K44" s="11"/>
      <c r="L44" s="11" t="s">
        <v>102</v>
      </c>
      <c r="M44" s="11" t="s">
        <v>102</v>
      </c>
      <c r="N44" s="79" t="s">
        <v>102</v>
      </c>
      <c r="O44" s="92" t="s">
        <v>102</v>
      </c>
    </row>
    <row r="45" spans="2:15" ht="15">
      <c r="B45" s="66" t="s">
        <v>41</v>
      </c>
      <c r="C45" s="38"/>
      <c r="D45" s="38"/>
      <c r="E45" s="38"/>
      <c r="F45" s="38"/>
      <c r="G45" s="38"/>
      <c r="H45" s="38"/>
      <c r="I45" s="38"/>
      <c r="J45" s="38"/>
      <c r="K45" s="38"/>
      <c r="L45" s="38">
        <v>226712.08</v>
      </c>
      <c r="M45" s="38">
        <v>224400.07</v>
      </c>
      <c r="N45" s="38">
        <v>289187.88</v>
      </c>
      <c r="O45" s="93">
        <f aca="true" t="shared" si="1" ref="O45:O60">SUM(C45:N45)</f>
        <v>740300.03</v>
      </c>
    </row>
    <row r="46" spans="2:15" ht="15">
      <c r="B46" s="64" t="s">
        <v>42</v>
      </c>
      <c r="C46" s="31"/>
      <c r="D46" s="31"/>
      <c r="E46" s="31"/>
      <c r="F46" s="31"/>
      <c r="G46" s="31"/>
      <c r="H46" s="31"/>
      <c r="I46" s="31"/>
      <c r="J46" s="31"/>
      <c r="K46" s="31"/>
      <c r="L46" s="31">
        <v>721062.04</v>
      </c>
      <c r="M46" s="31">
        <v>714541.45</v>
      </c>
      <c r="N46" s="31">
        <v>714541.45</v>
      </c>
      <c r="O46" s="84">
        <f t="shared" si="1"/>
        <v>2150144.94</v>
      </c>
    </row>
    <row r="47" spans="2:15" ht="15">
      <c r="B47" s="64" t="s">
        <v>43</v>
      </c>
      <c r="C47" s="31"/>
      <c r="D47" s="31"/>
      <c r="E47" s="31"/>
      <c r="F47" s="31"/>
      <c r="G47" s="31"/>
      <c r="H47" s="31"/>
      <c r="I47" s="31"/>
      <c r="J47" s="31"/>
      <c r="K47" s="31"/>
      <c r="L47" s="31">
        <v>27103</v>
      </c>
      <c r="M47" s="31">
        <v>11652</v>
      </c>
      <c r="N47" s="31">
        <v>30865.67</v>
      </c>
      <c r="O47" s="84">
        <f t="shared" si="1"/>
        <v>69620.67</v>
      </c>
    </row>
    <row r="48" spans="2:15" ht="15">
      <c r="B48" s="64" t="s">
        <v>44</v>
      </c>
      <c r="C48" s="31"/>
      <c r="D48" s="31"/>
      <c r="E48" s="31"/>
      <c r="F48" s="31"/>
      <c r="G48" s="31"/>
      <c r="H48" s="31"/>
      <c r="I48" s="31"/>
      <c r="J48" s="31"/>
      <c r="K48" s="31"/>
      <c r="L48" s="31">
        <v>0</v>
      </c>
      <c r="M48" s="31">
        <v>0</v>
      </c>
      <c r="N48" s="31">
        <v>160741.88</v>
      </c>
      <c r="O48" s="84">
        <f t="shared" si="1"/>
        <v>160741.88</v>
      </c>
    </row>
    <row r="49" spans="2:15" ht="15.75" thickBot="1">
      <c r="B49" s="65" t="s">
        <v>45</v>
      </c>
      <c r="C49" s="39"/>
      <c r="D49" s="39"/>
      <c r="E49" s="39"/>
      <c r="F49" s="39"/>
      <c r="G49" s="39"/>
      <c r="H49" s="39"/>
      <c r="I49" s="39"/>
      <c r="J49" s="39"/>
      <c r="K49" s="39"/>
      <c r="L49" s="39">
        <v>974877.12</v>
      </c>
      <c r="M49" s="39">
        <v>950593.52</v>
      </c>
      <c r="N49" s="107">
        <v>1195336.88</v>
      </c>
      <c r="O49" s="108">
        <f>SUM(O45:O48)</f>
        <v>3120807.5199999996</v>
      </c>
    </row>
    <row r="50" spans="2:15" ht="30" thickBot="1">
      <c r="B50" s="47" t="s">
        <v>46</v>
      </c>
      <c r="C50" s="40"/>
      <c r="D50" s="22"/>
      <c r="E50" s="22"/>
      <c r="F50" s="22"/>
      <c r="G50" s="22"/>
      <c r="H50" s="22"/>
      <c r="I50" s="22"/>
      <c r="J50" s="22"/>
      <c r="K50" s="17"/>
      <c r="L50" s="22" t="s">
        <v>102</v>
      </c>
      <c r="M50" s="22" t="s">
        <v>102</v>
      </c>
      <c r="N50" s="74" t="s">
        <v>102</v>
      </c>
      <c r="O50" s="95" t="s">
        <v>102</v>
      </c>
    </row>
    <row r="51" spans="2:15" ht="15">
      <c r="B51" s="66" t="s">
        <v>47</v>
      </c>
      <c r="C51" s="38"/>
      <c r="D51" s="20"/>
      <c r="E51" s="20"/>
      <c r="F51" s="20"/>
      <c r="G51" s="20"/>
      <c r="H51" s="20"/>
      <c r="I51" s="20"/>
      <c r="J51" s="20"/>
      <c r="K51" s="13"/>
      <c r="L51" s="20">
        <v>0</v>
      </c>
      <c r="M51" s="20">
        <v>0</v>
      </c>
      <c r="N51" s="77">
        <v>0</v>
      </c>
      <c r="O51" s="93">
        <f t="shared" si="1"/>
        <v>0</v>
      </c>
    </row>
    <row r="52" spans="2:15" ht="15">
      <c r="B52" s="64" t="s">
        <v>48</v>
      </c>
      <c r="C52" s="31"/>
      <c r="D52" s="9"/>
      <c r="E52" s="9"/>
      <c r="F52" s="9"/>
      <c r="G52" s="9"/>
      <c r="H52" s="9"/>
      <c r="I52" s="9"/>
      <c r="J52" s="9"/>
      <c r="K52" s="8"/>
      <c r="L52" s="9">
        <v>0</v>
      </c>
      <c r="M52" s="9">
        <v>0</v>
      </c>
      <c r="N52" s="72">
        <v>0</v>
      </c>
      <c r="O52" s="84">
        <f t="shared" si="1"/>
        <v>0</v>
      </c>
    </row>
    <row r="53" spans="2:15" ht="15">
      <c r="B53" s="64" t="s">
        <v>49</v>
      </c>
      <c r="C53" s="31"/>
      <c r="D53" s="9"/>
      <c r="E53" s="9"/>
      <c r="F53" s="9"/>
      <c r="G53" s="9"/>
      <c r="H53" s="9"/>
      <c r="I53" s="9"/>
      <c r="J53" s="9"/>
      <c r="K53" s="8"/>
      <c r="L53" s="9">
        <v>0</v>
      </c>
      <c r="M53" s="9">
        <v>0</v>
      </c>
      <c r="N53" s="72">
        <v>0</v>
      </c>
      <c r="O53" s="84">
        <f t="shared" si="1"/>
        <v>0</v>
      </c>
    </row>
    <row r="54" spans="2:15" ht="15">
      <c r="B54" s="64" t="s">
        <v>50</v>
      </c>
      <c r="C54" s="31"/>
      <c r="D54" s="9"/>
      <c r="E54" s="9"/>
      <c r="F54" s="9"/>
      <c r="G54" s="9"/>
      <c r="H54" s="9"/>
      <c r="I54" s="9"/>
      <c r="J54" s="9"/>
      <c r="K54" s="8"/>
      <c r="L54" s="9">
        <v>0</v>
      </c>
      <c r="M54" s="9">
        <v>0</v>
      </c>
      <c r="N54" s="72">
        <v>0</v>
      </c>
      <c r="O54" s="84">
        <f t="shared" si="1"/>
        <v>0</v>
      </c>
    </row>
    <row r="55" spans="2:15" ht="15.75" thickBot="1">
      <c r="B55" s="65" t="s">
        <v>51</v>
      </c>
      <c r="C55" s="39"/>
      <c r="D55" s="21"/>
      <c r="E55" s="21"/>
      <c r="F55" s="21"/>
      <c r="G55" s="21"/>
      <c r="H55" s="21"/>
      <c r="I55" s="21"/>
      <c r="J55" s="21"/>
      <c r="K55" s="14"/>
      <c r="L55" s="21">
        <v>0</v>
      </c>
      <c r="M55" s="21">
        <v>0</v>
      </c>
      <c r="N55" s="69">
        <v>0</v>
      </c>
      <c r="O55" s="94">
        <f t="shared" si="1"/>
        <v>0</v>
      </c>
    </row>
    <row r="56" spans="2:15" ht="15.75" thickBot="1">
      <c r="B56" s="47" t="s">
        <v>52</v>
      </c>
      <c r="C56" s="40"/>
      <c r="D56" s="22"/>
      <c r="E56" s="22"/>
      <c r="F56" s="22"/>
      <c r="G56" s="22"/>
      <c r="H56" s="22"/>
      <c r="I56" s="22"/>
      <c r="J56" s="22"/>
      <c r="K56" s="17"/>
      <c r="L56" s="22" t="s">
        <v>102</v>
      </c>
      <c r="M56" s="22" t="s">
        <v>102</v>
      </c>
      <c r="N56" s="74" t="s">
        <v>102</v>
      </c>
      <c r="O56" s="95"/>
    </row>
    <row r="57" spans="2:15" ht="15">
      <c r="B57" s="66" t="s">
        <v>53</v>
      </c>
      <c r="C57" s="38"/>
      <c r="D57" s="38"/>
      <c r="E57" s="38"/>
      <c r="F57" s="38"/>
      <c r="G57" s="38"/>
      <c r="H57" s="38"/>
      <c r="I57" s="38"/>
      <c r="J57" s="38"/>
      <c r="K57" s="38"/>
      <c r="L57" s="38">
        <v>57357</v>
      </c>
      <c r="M57" s="38">
        <v>57357</v>
      </c>
      <c r="N57" s="38">
        <v>57357</v>
      </c>
      <c r="O57" s="93">
        <f t="shared" si="1"/>
        <v>172071</v>
      </c>
    </row>
    <row r="58" spans="2:15" ht="15">
      <c r="B58" s="64" t="s">
        <v>54</v>
      </c>
      <c r="C58" s="31"/>
      <c r="D58" s="31"/>
      <c r="E58" s="31"/>
      <c r="F58" s="31"/>
      <c r="G58" s="31"/>
      <c r="H58" s="31"/>
      <c r="I58" s="31"/>
      <c r="J58" s="31"/>
      <c r="K58" s="31"/>
      <c r="L58" s="31">
        <v>8000</v>
      </c>
      <c r="M58" s="31">
        <v>8000</v>
      </c>
      <c r="N58" s="31">
        <v>10000</v>
      </c>
      <c r="O58" s="84">
        <f t="shared" si="1"/>
        <v>26000</v>
      </c>
    </row>
    <row r="59" spans="2:15" ht="15">
      <c r="B59" s="64" t="s">
        <v>55</v>
      </c>
      <c r="C59" s="31"/>
      <c r="D59" s="31"/>
      <c r="E59" s="31"/>
      <c r="F59" s="31"/>
      <c r="G59" s="31"/>
      <c r="H59" s="31"/>
      <c r="I59" s="31"/>
      <c r="J59" s="31"/>
      <c r="K59" s="31"/>
      <c r="L59" s="31">
        <v>0</v>
      </c>
      <c r="M59" s="31">
        <v>0</v>
      </c>
      <c r="N59" s="31">
        <v>4685.21</v>
      </c>
      <c r="O59" s="84">
        <f t="shared" si="1"/>
        <v>4685.21</v>
      </c>
    </row>
    <row r="60" spans="2:15" ht="15.75" thickBot="1">
      <c r="B60" s="65" t="s">
        <v>56</v>
      </c>
      <c r="C60" s="39"/>
      <c r="D60" s="39"/>
      <c r="E60" s="39"/>
      <c r="F60" s="39"/>
      <c r="G60" s="39"/>
      <c r="H60" s="39"/>
      <c r="I60" s="39"/>
      <c r="J60" s="39"/>
      <c r="K60" s="39"/>
      <c r="L60" s="39">
        <v>0</v>
      </c>
      <c r="M60" s="39">
        <v>0</v>
      </c>
      <c r="N60" s="39">
        <v>0</v>
      </c>
      <c r="O60" s="94">
        <f t="shared" si="1"/>
        <v>0</v>
      </c>
    </row>
    <row r="61" spans="2:15" ht="15.75" thickBot="1">
      <c r="B61" s="47" t="s">
        <v>57</v>
      </c>
      <c r="C61" s="40"/>
      <c r="D61" s="22"/>
      <c r="E61" s="22"/>
      <c r="F61" s="22"/>
      <c r="G61" s="22"/>
      <c r="H61" s="22"/>
      <c r="I61" s="22"/>
      <c r="J61" s="22"/>
      <c r="K61" s="17"/>
      <c r="L61" s="22">
        <v>0</v>
      </c>
      <c r="M61" s="22">
        <v>0</v>
      </c>
      <c r="N61" s="74">
        <v>0</v>
      </c>
      <c r="O61" s="95"/>
    </row>
    <row r="62" spans="2:15" ht="15">
      <c r="B62" s="66" t="s">
        <v>58</v>
      </c>
      <c r="C62" s="20"/>
      <c r="D62" s="20"/>
      <c r="E62" s="20"/>
      <c r="F62" s="20"/>
      <c r="G62" s="20"/>
      <c r="H62" s="20"/>
      <c r="I62" s="20"/>
      <c r="J62" s="20"/>
      <c r="K62" s="20"/>
      <c r="L62" s="20">
        <v>0</v>
      </c>
      <c r="M62" s="20">
        <v>0</v>
      </c>
      <c r="N62" s="20">
        <v>0</v>
      </c>
      <c r="O62" s="93">
        <f>SUM(C62:N62)</f>
        <v>0</v>
      </c>
    </row>
    <row r="63" spans="2:15" ht="15">
      <c r="B63" s="64" t="s">
        <v>59</v>
      </c>
      <c r="C63" s="31"/>
      <c r="D63" s="31"/>
      <c r="E63" s="31"/>
      <c r="F63" s="31"/>
      <c r="G63" s="31"/>
      <c r="H63" s="31"/>
      <c r="I63" s="31"/>
      <c r="J63" s="31"/>
      <c r="K63" s="31"/>
      <c r="L63" s="31">
        <v>700000</v>
      </c>
      <c r="M63" s="31">
        <v>673398</v>
      </c>
      <c r="N63" s="31">
        <v>837050.93</v>
      </c>
      <c r="O63" s="84">
        <f aca="true" t="shared" si="2" ref="O63:O70">SUM(C63:N63)</f>
        <v>2210448.93</v>
      </c>
    </row>
    <row r="64" spans="2:15" ht="15">
      <c r="B64" s="64" t="s">
        <v>60</v>
      </c>
      <c r="C64" s="29"/>
      <c r="D64" s="8"/>
      <c r="E64" s="8"/>
      <c r="F64" s="8"/>
      <c r="G64" s="8"/>
      <c r="H64" s="8"/>
      <c r="I64" s="8"/>
      <c r="J64" s="8"/>
      <c r="K64" s="8"/>
      <c r="L64" s="8">
        <v>0</v>
      </c>
      <c r="M64" s="8">
        <v>0</v>
      </c>
      <c r="N64" s="72">
        <v>0</v>
      </c>
      <c r="O64" s="84">
        <f t="shared" si="2"/>
        <v>0</v>
      </c>
    </row>
    <row r="65" spans="2:15" ht="15">
      <c r="B65" s="64" t="s">
        <v>110</v>
      </c>
      <c r="C65" s="31"/>
      <c r="D65" s="8"/>
      <c r="E65" s="8"/>
      <c r="F65" s="8"/>
      <c r="G65" s="8"/>
      <c r="H65" s="8"/>
      <c r="I65" s="8"/>
      <c r="J65" s="8"/>
      <c r="K65" s="8"/>
      <c r="L65" s="8">
        <v>2131479</v>
      </c>
      <c r="M65" s="8">
        <v>1843419</v>
      </c>
      <c r="N65" s="72">
        <v>1879966.04</v>
      </c>
      <c r="O65" s="84">
        <f>N65</f>
        <v>1879966.04</v>
      </c>
    </row>
    <row r="66" spans="2:15" ht="15">
      <c r="B66" s="64" t="s">
        <v>61</v>
      </c>
      <c r="C66" s="31"/>
      <c r="D66" s="31"/>
      <c r="E66" s="31"/>
      <c r="F66" s="31"/>
      <c r="G66" s="31"/>
      <c r="H66" s="31"/>
      <c r="I66" s="31"/>
      <c r="J66" s="31"/>
      <c r="K66" s="31"/>
      <c r="L66" s="31">
        <v>752767</v>
      </c>
      <c r="M66" s="31">
        <v>962458.15</v>
      </c>
      <c r="N66" s="31">
        <v>961130.99</v>
      </c>
      <c r="O66" s="84">
        <f t="shared" si="2"/>
        <v>2676356.1399999997</v>
      </c>
    </row>
    <row r="67" spans="2:15" ht="15">
      <c r="B67" s="64" t="s">
        <v>62</v>
      </c>
      <c r="C67" s="31"/>
      <c r="D67" s="8"/>
      <c r="E67" s="8"/>
      <c r="F67" s="8"/>
      <c r="G67" s="8"/>
      <c r="H67" s="8"/>
      <c r="I67" s="8"/>
      <c r="J67" s="8"/>
      <c r="K67" s="8"/>
      <c r="L67" s="8">
        <v>0</v>
      </c>
      <c r="M67" s="8">
        <v>0</v>
      </c>
      <c r="N67" s="72">
        <v>0</v>
      </c>
      <c r="O67" s="84">
        <f t="shared" si="2"/>
        <v>0</v>
      </c>
    </row>
    <row r="68" spans="2:15" ht="15">
      <c r="B68" s="64" t="s">
        <v>63</v>
      </c>
      <c r="C68" s="31"/>
      <c r="D68" s="8"/>
      <c r="E68" s="8"/>
      <c r="F68" s="8"/>
      <c r="G68" s="8"/>
      <c r="H68" s="8"/>
      <c r="I68" s="8"/>
      <c r="J68" s="8"/>
      <c r="K68" s="8"/>
      <c r="L68" s="8">
        <v>37719</v>
      </c>
      <c r="M68" s="8">
        <v>0</v>
      </c>
      <c r="N68" s="72">
        <v>0</v>
      </c>
      <c r="O68" s="84">
        <f t="shared" si="2"/>
        <v>37719</v>
      </c>
    </row>
    <row r="69" spans="2:15" ht="15">
      <c r="B69" s="64" t="s">
        <v>64</v>
      </c>
      <c r="C69" s="31"/>
      <c r="D69" s="31"/>
      <c r="E69" s="31"/>
      <c r="F69" s="31"/>
      <c r="G69" s="31"/>
      <c r="H69" s="31"/>
      <c r="I69" s="31"/>
      <c r="J69" s="31"/>
      <c r="K69" s="31"/>
      <c r="L69" s="31">
        <v>790485.92</v>
      </c>
      <c r="M69" s="31">
        <v>0</v>
      </c>
      <c r="N69" s="31">
        <v>837050.93</v>
      </c>
      <c r="O69" s="84">
        <f t="shared" si="2"/>
        <v>1627536.85</v>
      </c>
    </row>
    <row r="70" spans="2:15" ht="15.75" thickBot="1">
      <c r="B70" s="65" t="s">
        <v>65</v>
      </c>
      <c r="C70" s="39"/>
      <c r="D70" s="39"/>
      <c r="E70" s="39"/>
      <c r="F70" s="39"/>
      <c r="G70" s="39"/>
      <c r="H70" s="39"/>
      <c r="I70" s="39"/>
      <c r="J70" s="39"/>
      <c r="K70" s="39"/>
      <c r="L70" s="39">
        <f>L66+L67+L68</f>
        <v>790486</v>
      </c>
      <c r="M70" s="39">
        <f>M66+M67+M68</f>
        <v>962458.15</v>
      </c>
      <c r="N70" s="39">
        <f>N66+N67+N68</f>
        <v>961130.99</v>
      </c>
      <c r="O70" s="94">
        <f t="shared" si="2"/>
        <v>2714075.1399999997</v>
      </c>
    </row>
    <row r="71" spans="2:15" ht="15.75" thickBot="1">
      <c r="B71" s="47" t="s">
        <v>66</v>
      </c>
      <c r="C71" s="33"/>
      <c r="D71" s="17"/>
      <c r="E71" s="17"/>
      <c r="F71" s="17"/>
      <c r="G71" s="17"/>
      <c r="H71" s="17"/>
      <c r="I71" s="17"/>
      <c r="J71" s="17"/>
      <c r="K71" s="17"/>
      <c r="L71" s="17" t="s">
        <v>102</v>
      </c>
      <c r="M71" s="17" t="s">
        <v>102</v>
      </c>
      <c r="N71" s="74" t="s">
        <v>102</v>
      </c>
      <c r="O71" s="86"/>
    </row>
    <row r="72" spans="2:15" ht="15">
      <c r="B72" s="66" t="s">
        <v>67</v>
      </c>
      <c r="C72" s="28"/>
      <c r="D72" s="28"/>
      <c r="E72" s="28"/>
      <c r="F72" s="28"/>
      <c r="G72" s="28"/>
      <c r="H72" s="28"/>
      <c r="I72" s="28"/>
      <c r="J72" s="28"/>
      <c r="K72" s="28"/>
      <c r="L72" s="28">
        <v>6274</v>
      </c>
      <c r="M72" s="28">
        <v>6398</v>
      </c>
      <c r="N72" s="28">
        <v>6462</v>
      </c>
      <c r="O72" s="23">
        <f>N72</f>
        <v>6462</v>
      </c>
    </row>
    <row r="73" spans="2:15" ht="15">
      <c r="B73" s="64" t="s">
        <v>68</v>
      </c>
      <c r="C73" s="30"/>
      <c r="D73" s="10"/>
      <c r="E73" s="10"/>
      <c r="F73" s="10"/>
      <c r="G73" s="10"/>
      <c r="H73" s="10"/>
      <c r="I73" s="10"/>
      <c r="J73" s="10"/>
      <c r="K73" s="10"/>
      <c r="L73" s="10">
        <v>100</v>
      </c>
      <c r="M73" s="10">
        <v>0</v>
      </c>
      <c r="N73" s="73">
        <v>150</v>
      </c>
      <c r="O73" s="24">
        <f>SUM(C73:N73)</f>
        <v>250</v>
      </c>
    </row>
    <row r="74" spans="2:15" ht="28.5">
      <c r="B74" s="64" t="s">
        <v>69</v>
      </c>
      <c r="C74" s="30"/>
      <c r="D74" s="10"/>
      <c r="E74" s="10"/>
      <c r="F74" s="10"/>
      <c r="G74" s="10"/>
      <c r="H74" s="10"/>
      <c r="I74" s="10"/>
      <c r="J74" s="10"/>
      <c r="K74" s="10"/>
      <c r="L74" s="10">
        <v>0</v>
      </c>
      <c r="M74" s="10">
        <v>0</v>
      </c>
      <c r="N74" s="73">
        <v>0</v>
      </c>
      <c r="O74" s="24">
        <f aca="true" t="shared" si="3" ref="O74:O86">SUM(C74:N74)</f>
        <v>0</v>
      </c>
    </row>
    <row r="75" spans="2:15" ht="42.75">
      <c r="B75" s="64" t="s">
        <v>70</v>
      </c>
      <c r="C75" s="30"/>
      <c r="D75" s="10"/>
      <c r="E75" s="10"/>
      <c r="F75" s="10"/>
      <c r="G75" s="10"/>
      <c r="H75" s="10"/>
      <c r="I75" s="10"/>
      <c r="J75" s="10"/>
      <c r="K75" s="10"/>
      <c r="L75" s="10">
        <v>0</v>
      </c>
      <c r="M75" s="10">
        <v>0</v>
      </c>
      <c r="N75" s="73">
        <v>0</v>
      </c>
      <c r="O75" s="24">
        <f t="shared" si="3"/>
        <v>0</v>
      </c>
    </row>
    <row r="76" spans="2:15" ht="28.5">
      <c r="B76" s="64" t="s">
        <v>71</v>
      </c>
      <c r="C76" s="30"/>
      <c r="D76" s="10"/>
      <c r="E76" s="10"/>
      <c r="F76" s="10"/>
      <c r="G76" s="10"/>
      <c r="H76" s="10"/>
      <c r="I76" s="10"/>
      <c r="J76" s="10"/>
      <c r="K76" s="10"/>
      <c r="L76" s="10">
        <v>0</v>
      </c>
      <c r="M76" s="10">
        <v>0</v>
      </c>
      <c r="N76" s="73">
        <v>0</v>
      </c>
      <c r="O76" s="24">
        <f t="shared" si="3"/>
        <v>0</v>
      </c>
    </row>
    <row r="77" spans="2:15" ht="28.5">
      <c r="B77" s="64" t="s">
        <v>72</v>
      </c>
      <c r="C77" s="30"/>
      <c r="D77" s="10"/>
      <c r="E77" s="10"/>
      <c r="F77" s="10"/>
      <c r="G77" s="10"/>
      <c r="H77" s="10"/>
      <c r="I77" s="10"/>
      <c r="J77" s="10"/>
      <c r="K77" s="10"/>
      <c r="L77" s="10">
        <v>0</v>
      </c>
      <c r="M77" s="10">
        <v>0</v>
      </c>
      <c r="N77" s="73">
        <v>0</v>
      </c>
      <c r="O77" s="24">
        <f t="shared" si="3"/>
        <v>0</v>
      </c>
    </row>
    <row r="78" spans="2:15" ht="15">
      <c r="B78" s="64" t="s">
        <v>73</v>
      </c>
      <c r="C78" s="30"/>
      <c r="D78" s="10"/>
      <c r="E78" s="10"/>
      <c r="F78" s="10"/>
      <c r="G78" s="10"/>
      <c r="H78" s="10"/>
      <c r="I78" s="10"/>
      <c r="J78" s="10"/>
      <c r="K78" s="10"/>
      <c r="L78" s="10">
        <v>0</v>
      </c>
      <c r="M78" s="10">
        <v>7</v>
      </c>
      <c r="N78" s="73">
        <v>19</v>
      </c>
      <c r="O78" s="24">
        <f t="shared" si="3"/>
        <v>26</v>
      </c>
    </row>
    <row r="79" spans="2:15" ht="29.25" thickBot="1">
      <c r="B79" s="65" t="s">
        <v>74</v>
      </c>
      <c r="C79" s="34"/>
      <c r="D79" s="16"/>
      <c r="E79" s="16"/>
      <c r="F79" s="16"/>
      <c r="G79" s="16"/>
      <c r="H79" s="16"/>
      <c r="I79" s="16"/>
      <c r="J79" s="16"/>
      <c r="K79" s="16"/>
      <c r="L79" s="16">
        <v>100</v>
      </c>
      <c r="M79" s="16">
        <v>7</v>
      </c>
      <c r="N79" s="76">
        <v>19</v>
      </c>
      <c r="O79" s="25">
        <f t="shared" si="3"/>
        <v>126</v>
      </c>
    </row>
    <row r="80" spans="2:15" ht="15.75" thickBot="1">
      <c r="B80" s="47" t="s">
        <v>75</v>
      </c>
      <c r="C80" s="33"/>
      <c r="D80" s="17"/>
      <c r="E80" s="17"/>
      <c r="F80" s="17"/>
      <c r="G80" s="17"/>
      <c r="H80" s="17"/>
      <c r="I80" s="17"/>
      <c r="J80" s="17"/>
      <c r="K80" s="17"/>
      <c r="L80" s="17" t="s">
        <v>102</v>
      </c>
      <c r="M80" s="17" t="s">
        <v>102</v>
      </c>
      <c r="N80" s="74" t="s">
        <v>102</v>
      </c>
      <c r="O80" s="86"/>
    </row>
    <row r="81" spans="2:15" ht="15">
      <c r="B81" s="66" t="s">
        <v>76</v>
      </c>
      <c r="C81" s="28"/>
      <c r="D81" s="15"/>
      <c r="E81" s="15"/>
      <c r="F81" s="15"/>
      <c r="G81" s="15"/>
      <c r="H81" s="15"/>
      <c r="I81" s="15"/>
      <c r="J81" s="15"/>
      <c r="K81" s="15"/>
      <c r="L81" s="15">
        <v>81</v>
      </c>
      <c r="M81" s="15">
        <v>52</v>
      </c>
      <c r="N81" s="75">
        <v>53</v>
      </c>
      <c r="O81" s="23">
        <f t="shared" si="3"/>
        <v>186</v>
      </c>
    </row>
    <row r="82" spans="2:15" ht="15">
      <c r="B82" s="64" t="s">
        <v>77</v>
      </c>
      <c r="C82" s="30"/>
      <c r="D82" s="10"/>
      <c r="E82" s="10"/>
      <c r="F82" s="10"/>
      <c r="G82" s="10"/>
      <c r="H82" s="10"/>
      <c r="I82" s="10"/>
      <c r="J82" s="10"/>
      <c r="K82" s="10"/>
      <c r="L82" s="10">
        <v>64</v>
      </c>
      <c r="M82" s="10">
        <v>0</v>
      </c>
      <c r="N82" s="73">
        <v>53</v>
      </c>
      <c r="O82" s="24">
        <f t="shared" si="3"/>
        <v>117</v>
      </c>
    </row>
    <row r="83" spans="2:15" ht="28.5">
      <c r="B83" s="64" t="s">
        <v>78</v>
      </c>
      <c r="C83" s="30"/>
      <c r="D83" s="10"/>
      <c r="E83" s="10"/>
      <c r="F83" s="10"/>
      <c r="G83" s="10"/>
      <c r="H83" s="10"/>
      <c r="I83" s="10"/>
      <c r="J83" s="10"/>
      <c r="K83" s="10"/>
      <c r="L83" s="10">
        <v>14</v>
      </c>
      <c r="M83" s="10">
        <v>0</v>
      </c>
      <c r="N83" s="73">
        <v>53</v>
      </c>
      <c r="O83" s="24">
        <f t="shared" si="3"/>
        <v>67</v>
      </c>
    </row>
    <row r="84" spans="2:15" ht="28.5">
      <c r="B84" s="64" t="s">
        <v>79</v>
      </c>
      <c r="C84" s="30"/>
      <c r="D84" s="10"/>
      <c r="E84" s="10"/>
      <c r="F84" s="10"/>
      <c r="G84" s="10"/>
      <c r="H84" s="10"/>
      <c r="I84" s="10"/>
      <c r="J84" s="10"/>
      <c r="K84" s="10"/>
      <c r="L84" s="10">
        <v>3</v>
      </c>
      <c r="M84" s="10">
        <v>0</v>
      </c>
      <c r="N84" s="73">
        <v>53</v>
      </c>
      <c r="O84" s="24">
        <f t="shared" si="3"/>
        <v>56</v>
      </c>
    </row>
    <row r="85" spans="2:15" ht="15">
      <c r="B85" s="64" t="s">
        <v>80</v>
      </c>
      <c r="C85" s="30"/>
      <c r="D85" s="10"/>
      <c r="E85" s="10"/>
      <c r="F85" s="10"/>
      <c r="G85" s="10"/>
      <c r="H85" s="10"/>
      <c r="I85" s="10"/>
      <c r="J85" s="10"/>
      <c r="K85" s="10"/>
      <c r="L85" s="10">
        <v>0</v>
      </c>
      <c r="M85" s="10">
        <v>0</v>
      </c>
      <c r="N85" s="73">
        <v>0</v>
      </c>
      <c r="O85" s="24">
        <f t="shared" si="3"/>
        <v>0</v>
      </c>
    </row>
    <row r="86" spans="2:15" ht="15">
      <c r="B86" s="64" t="s">
        <v>81</v>
      </c>
      <c r="C86" s="30"/>
      <c r="D86" s="10"/>
      <c r="E86" s="10"/>
      <c r="F86" s="10"/>
      <c r="G86" s="10"/>
      <c r="H86" s="10"/>
      <c r="I86" s="10"/>
      <c r="J86" s="10"/>
      <c r="K86" s="10"/>
      <c r="L86" s="10">
        <v>0</v>
      </c>
      <c r="M86" s="10">
        <v>0</v>
      </c>
      <c r="N86" s="73">
        <v>0</v>
      </c>
      <c r="O86" s="24">
        <f t="shared" si="3"/>
        <v>0</v>
      </c>
    </row>
    <row r="87" spans="2:15" ht="15">
      <c r="B87" s="64" t="s">
        <v>82</v>
      </c>
      <c r="C87" s="30"/>
      <c r="D87" s="10"/>
      <c r="E87" s="10"/>
      <c r="F87" s="10"/>
      <c r="G87" s="10"/>
      <c r="H87" s="10"/>
      <c r="I87" s="10"/>
      <c r="J87" s="10"/>
      <c r="K87" s="10"/>
      <c r="L87" s="10">
        <v>0</v>
      </c>
      <c r="M87" s="10">
        <v>0</v>
      </c>
      <c r="N87" s="73">
        <v>138</v>
      </c>
      <c r="O87" s="24">
        <f>N87</f>
        <v>138</v>
      </c>
    </row>
    <row r="88" spans="2:15" ht="15.75" thickBot="1">
      <c r="B88" s="65" t="s">
        <v>83</v>
      </c>
      <c r="C88" s="34"/>
      <c r="D88" s="16"/>
      <c r="E88" s="16"/>
      <c r="F88" s="16"/>
      <c r="G88" s="16"/>
      <c r="H88" s="16"/>
      <c r="I88" s="16"/>
      <c r="J88" s="16"/>
      <c r="K88" s="16"/>
      <c r="L88" s="16">
        <v>0</v>
      </c>
      <c r="M88" s="16">
        <v>0</v>
      </c>
      <c r="N88" s="76">
        <v>0</v>
      </c>
      <c r="O88" s="25">
        <f>N88</f>
        <v>0</v>
      </c>
    </row>
    <row r="89" ht="15.75" thickBot="1">
      <c r="B89" s="45"/>
    </row>
    <row r="90" spans="2:15" ht="15">
      <c r="B90" s="49" t="s">
        <v>97</v>
      </c>
      <c r="C90" s="50" t="str">
        <f>C4</f>
        <v>ENERO</v>
      </c>
      <c r="D90" s="51" t="str">
        <f aca="true" t="shared" si="4" ref="D90:O90">D4</f>
        <v>FEBRERO</v>
      </c>
      <c r="E90" s="51" t="str">
        <f t="shared" si="4"/>
        <v>MARZO</v>
      </c>
      <c r="F90" s="51" t="str">
        <f t="shared" si="4"/>
        <v>ABRIL</v>
      </c>
      <c r="G90" s="51" t="str">
        <f t="shared" si="4"/>
        <v>MAYO</v>
      </c>
      <c r="H90" s="51" t="str">
        <f t="shared" si="4"/>
        <v>JUNIO</v>
      </c>
      <c r="I90" s="51" t="str">
        <f t="shared" si="4"/>
        <v>JULIO</v>
      </c>
      <c r="J90" s="51" t="str">
        <f t="shared" si="4"/>
        <v>AGOSTO</v>
      </c>
      <c r="K90" s="51" t="str">
        <f t="shared" si="4"/>
        <v>SEPT</v>
      </c>
      <c r="L90" s="51" t="str">
        <f t="shared" si="4"/>
        <v>OCT</v>
      </c>
      <c r="M90" s="51" t="str">
        <f t="shared" si="4"/>
        <v>NOV</v>
      </c>
      <c r="N90" s="51" t="str">
        <f t="shared" si="4"/>
        <v>DICIEMBRE</v>
      </c>
      <c r="O90" s="52" t="str">
        <f t="shared" si="4"/>
        <v>Dato Anual</v>
      </c>
    </row>
    <row r="91" spans="2:15" ht="15">
      <c r="B91" s="53" t="s">
        <v>98</v>
      </c>
      <c r="C91" s="41"/>
      <c r="D91" s="2"/>
      <c r="E91" s="2"/>
      <c r="F91" s="2"/>
      <c r="G91" s="2"/>
      <c r="H91" s="2"/>
      <c r="I91" s="2"/>
      <c r="J91" s="2"/>
      <c r="K91" s="2" t="e">
        <f>K70/(K49+K55+K57+K58+K59+K60)</f>
        <v>#DIV/0!</v>
      </c>
      <c r="L91" s="2">
        <f>L70/(L49+L55+L57+L58+L59+L60)</f>
        <v>0.759911624510067</v>
      </c>
      <c r="M91" s="2">
        <f>M70/(M49+M55+M57+M58+M59+M60)</f>
        <v>0.9473474653076609</v>
      </c>
      <c r="N91" s="2">
        <f>N70/(N49+N55+N57+N58+N59+N60)</f>
        <v>0.758361091471061</v>
      </c>
      <c r="O91" s="54">
        <f>AVERAGE(L91:N91)</f>
        <v>0.8218733937629296</v>
      </c>
    </row>
    <row r="92" spans="2:15" ht="15">
      <c r="B92" s="53" t="s">
        <v>99</v>
      </c>
      <c r="C92" s="41"/>
      <c r="D92" s="2"/>
      <c r="E92" s="2"/>
      <c r="F92" s="2"/>
      <c r="G92" s="2"/>
      <c r="H92" s="2"/>
      <c r="I92" s="2"/>
      <c r="J92" s="2"/>
      <c r="K92" s="2">
        <f>K70/K22</f>
        <v>0</v>
      </c>
      <c r="L92" s="2">
        <f>L70/L22</f>
        <v>1.702697870782221</v>
      </c>
      <c r="M92" s="2">
        <f>M70/M22</f>
        <v>2.092596019002685</v>
      </c>
      <c r="N92" s="2">
        <f>N70/N22</f>
        <v>2.070265242162174</v>
      </c>
      <c r="O92" s="54">
        <f>AVERAGE(L92:N92)</f>
        <v>1.9551863773156934</v>
      </c>
    </row>
    <row r="93" spans="2:15" ht="15">
      <c r="B93" s="55" t="s">
        <v>100</v>
      </c>
      <c r="C93" s="42">
        <f>C14</f>
        <v>0</v>
      </c>
      <c r="D93" s="3">
        <f aca="true" t="shared" si="5" ref="D93:N93">D14</f>
        <v>0</v>
      </c>
      <c r="E93" s="3">
        <f t="shared" si="5"/>
        <v>0</v>
      </c>
      <c r="F93" s="3">
        <f t="shared" si="5"/>
        <v>0</v>
      </c>
      <c r="G93" s="3">
        <f t="shared" si="5"/>
        <v>0</v>
      </c>
      <c r="H93" s="3">
        <f t="shared" si="5"/>
        <v>0</v>
      </c>
      <c r="I93" s="3">
        <f t="shared" si="5"/>
        <v>0</v>
      </c>
      <c r="J93" s="3">
        <f t="shared" si="5"/>
        <v>0</v>
      </c>
      <c r="K93" s="3">
        <f t="shared" si="5"/>
        <v>6307</v>
      </c>
      <c r="L93" s="3">
        <f t="shared" si="5"/>
        <v>6307</v>
      </c>
      <c r="M93" s="3">
        <f t="shared" si="5"/>
        <v>6314</v>
      </c>
      <c r="N93" s="3">
        <f t="shared" si="5"/>
        <v>6332</v>
      </c>
      <c r="O93" s="56">
        <f>N93</f>
        <v>6332</v>
      </c>
    </row>
    <row r="94" spans="2:15" ht="15.75" thickBot="1">
      <c r="B94" s="57" t="s">
        <v>101</v>
      </c>
      <c r="C94" s="58">
        <f>C16</f>
        <v>0</v>
      </c>
      <c r="D94" s="59">
        <f aca="true" t="shared" si="6" ref="D94:N94">D16</f>
        <v>0</v>
      </c>
      <c r="E94" s="59">
        <f t="shared" si="6"/>
        <v>0</v>
      </c>
      <c r="F94" s="59">
        <f t="shared" si="6"/>
        <v>0</v>
      </c>
      <c r="G94" s="59">
        <f t="shared" si="6"/>
        <v>0</v>
      </c>
      <c r="H94" s="59">
        <f t="shared" si="6"/>
        <v>0</v>
      </c>
      <c r="I94" s="59">
        <f t="shared" si="6"/>
        <v>0</v>
      </c>
      <c r="J94" s="59">
        <f t="shared" si="6"/>
        <v>0</v>
      </c>
      <c r="K94" s="59">
        <f t="shared" si="6"/>
        <v>0</v>
      </c>
      <c r="L94" s="59">
        <f t="shared" si="6"/>
        <v>0</v>
      </c>
      <c r="M94" s="59">
        <f t="shared" si="6"/>
        <v>0</v>
      </c>
      <c r="N94" s="59">
        <f t="shared" si="6"/>
        <v>0</v>
      </c>
      <c r="O94" s="60">
        <f>N94</f>
        <v>0</v>
      </c>
    </row>
    <row r="95" ht="15">
      <c r="B95"/>
    </row>
    <row r="96" ht="15">
      <c r="B96"/>
    </row>
    <row r="97" ht="15">
      <c r="B97"/>
    </row>
    <row r="98" ht="15">
      <c r="B98"/>
    </row>
    <row r="99" ht="15">
      <c r="B99"/>
    </row>
    <row r="100" ht="15">
      <c r="B100"/>
    </row>
    <row r="101" ht="15">
      <c r="B101"/>
    </row>
    <row r="102" ht="15">
      <c r="B102"/>
    </row>
    <row r="103" ht="15">
      <c r="B103"/>
    </row>
    <row r="104" ht="15">
      <c r="B104"/>
    </row>
    <row r="105" ht="15">
      <c r="B105"/>
    </row>
    <row r="106" ht="15">
      <c r="B106"/>
    </row>
    <row r="107" ht="15">
      <c r="B107"/>
    </row>
    <row r="108" ht="15">
      <c r="B108"/>
    </row>
    <row r="109" ht="15">
      <c r="B109"/>
    </row>
    <row r="110" ht="15">
      <c r="B110"/>
    </row>
    <row r="111" ht="15">
      <c r="B111"/>
    </row>
    <row r="112" ht="15">
      <c r="B112"/>
    </row>
    <row r="113" ht="15">
      <c r="B113"/>
    </row>
    <row r="114" ht="15">
      <c r="B114"/>
    </row>
    <row r="115" ht="15">
      <c r="B115"/>
    </row>
    <row r="116" ht="15">
      <c r="B116"/>
    </row>
    <row r="117" ht="15">
      <c r="B117"/>
    </row>
    <row r="118" ht="15">
      <c r="B118"/>
    </row>
    <row r="119" ht="15">
      <c r="B119"/>
    </row>
    <row r="120" ht="15">
      <c r="B120"/>
    </row>
    <row r="121" ht="15">
      <c r="B121"/>
    </row>
    <row r="122" ht="15">
      <c r="B122"/>
    </row>
    <row r="123" ht="15">
      <c r="B123"/>
    </row>
    <row r="124" ht="15">
      <c r="B124"/>
    </row>
    <row r="125" ht="15">
      <c r="B125"/>
    </row>
    <row r="126" ht="15">
      <c r="B126"/>
    </row>
    <row r="127" ht="15">
      <c r="B127"/>
    </row>
    <row r="128" ht="15">
      <c r="B128"/>
    </row>
    <row r="129" ht="15">
      <c r="B129"/>
    </row>
    <row r="130" ht="15">
      <c r="B130"/>
    </row>
    <row r="131" ht="15">
      <c r="B131"/>
    </row>
    <row r="132" ht="15">
      <c r="B132"/>
    </row>
    <row r="133" ht="15">
      <c r="B133"/>
    </row>
    <row r="134" ht="15">
      <c r="B134"/>
    </row>
    <row r="135" ht="15">
      <c r="B135"/>
    </row>
    <row r="136" ht="15">
      <c r="B136"/>
    </row>
    <row r="137" ht="15">
      <c r="B137"/>
    </row>
    <row r="138" ht="15">
      <c r="B138"/>
    </row>
    <row r="139" ht="15">
      <c r="B139"/>
    </row>
    <row r="140" ht="15">
      <c r="B140"/>
    </row>
    <row r="141" ht="15">
      <c r="B141"/>
    </row>
    <row r="142" ht="15">
      <c r="B142"/>
    </row>
    <row r="143" ht="15">
      <c r="B143"/>
    </row>
    <row r="144" ht="15">
      <c r="B144"/>
    </row>
    <row r="145" ht="15">
      <c r="B145"/>
    </row>
    <row r="146" ht="15">
      <c r="B146"/>
    </row>
    <row r="147" ht="15">
      <c r="B147"/>
    </row>
    <row r="148" ht="15">
      <c r="B148"/>
    </row>
    <row r="149" ht="15">
      <c r="B149"/>
    </row>
    <row r="150" ht="15">
      <c r="B150"/>
    </row>
    <row r="151" ht="15">
      <c r="B151"/>
    </row>
    <row r="152" ht="15">
      <c r="B152"/>
    </row>
    <row r="153" ht="15">
      <c r="B153"/>
    </row>
    <row r="154" ht="15">
      <c r="B154"/>
    </row>
    <row r="155" ht="15">
      <c r="B155"/>
    </row>
    <row r="156" ht="15">
      <c r="B156"/>
    </row>
    <row r="157" ht="15">
      <c r="B157"/>
    </row>
    <row r="158" ht="15">
      <c r="B158"/>
    </row>
    <row r="159" ht="15">
      <c r="B159"/>
    </row>
    <row r="160" ht="15">
      <c r="B160"/>
    </row>
    <row r="161" ht="15">
      <c r="B161"/>
    </row>
    <row r="162" ht="15">
      <c r="B162"/>
    </row>
    <row r="163" ht="15">
      <c r="B163"/>
    </row>
    <row r="164" ht="15">
      <c r="B164"/>
    </row>
    <row r="165" ht="15">
      <c r="B165"/>
    </row>
    <row r="166" ht="15">
      <c r="B166"/>
    </row>
    <row r="167" ht="15">
      <c r="B167"/>
    </row>
    <row r="168" ht="15">
      <c r="B168"/>
    </row>
    <row r="169" ht="15">
      <c r="B169"/>
    </row>
    <row r="170" ht="15">
      <c r="B170"/>
    </row>
    <row r="171" ht="15">
      <c r="B171"/>
    </row>
    <row r="172" ht="15">
      <c r="B172"/>
    </row>
    <row r="173" ht="15">
      <c r="B173"/>
    </row>
    <row r="174" ht="15">
      <c r="B174"/>
    </row>
    <row r="175" ht="15">
      <c r="B175"/>
    </row>
    <row r="176" ht="15">
      <c r="B176"/>
    </row>
    <row r="177" ht="15">
      <c r="B177"/>
    </row>
    <row r="178" ht="15">
      <c r="B178"/>
    </row>
    <row r="179" ht="15">
      <c r="B179"/>
    </row>
    <row r="180" ht="15">
      <c r="B180"/>
    </row>
    <row r="181" ht="15">
      <c r="B181"/>
    </row>
    <row r="182" ht="15">
      <c r="B182"/>
    </row>
    <row r="183" ht="15">
      <c r="B183"/>
    </row>
    <row r="184" ht="15">
      <c r="B184"/>
    </row>
    <row r="185" ht="15">
      <c r="B185"/>
    </row>
    <row r="186" ht="15">
      <c r="B186"/>
    </row>
    <row r="187" ht="15">
      <c r="B187"/>
    </row>
    <row r="188" ht="15">
      <c r="B188"/>
    </row>
    <row r="189" ht="15">
      <c r="B189"/>
    </row>
    <row r="190" ht="15">
      <c r="B190"/>
    </row>
    <row r="191" ht="15">
      <c r="B191"/>
    </row>
    <row r="192" ht="15">
      <c r="B192"/>
    </row>
    <row r="193" ht="15">
      <c r="B193"/>
    </row>
    <row r="194" ht="15">
      <c r="B194"/>
    </row>
    <row r="195" ht="15">
      <c r="B195"/>
    </row>
    <row r="196" ht="15">
      <c r="B196"/>
    </row>
    <row r="197" ht="15">
      <c r="B197"/>
    </row>
    <row r="198" ht="15">
      <c r="B198"/>
    </row>
    <row r="199" ht="15">
      <c r="B199"/>
    </row>
    <row r="200" ht="15">
      <c r="B200"/>
    </row>
    <row r="201" ht="15">
      <c r="B201"/>
    </row>
    <row r="202" ht="15">
      <c r="B202"/>
    </row>
    <row r="203" ht="15">
      <c r="B203"/>
    </row>
    <row r="204" ht="15">
      <c r="B204"/>
    </row>
    <row r="205" ht="15">
      <c r="B205"/>
    </row>
    <row r="206" ht="15">
      <c r="B206"/>
    </row>
    <row r="207" ht="15">
      <c r="B207"/>
    </row>
    <row r="208" ht="15">
      <c r="B208"/>
    </row>
    <row r="209" ht="15">
      <c r="B209"/>
    </row>
    <row r="210" ht="15">
      <c r="B210"/>
    </row>
    <row r="211" ht="15">
      <c r="B211"/>
    </row>
    <row r="212" ht="15">
      <c r="B212"/>
    </row>
    <row r="213" ht="15">
      <c r="B213"/>
    </row>
    <row r="214" ht="15">
      <c r="B214"/>
    </row>
    <row r="215" ht="15">
      <c r="B215"/>
    </row>
    <row r="216" ht="15">
      <c r="B216"/>
    </row>
    <row r="217" ht="15">
      <c r="B217"/>
    </row>
    <row r="218" ht="15">
      <c r="B218"/>
    </row>
    <row r="219" ht="15">
      <c r="B219"/>
    </row>
    <row r="220" ht="15">
      <c r="B220"/>
    </row>
    <row r="221" ht="15">
      <c r="B221"/>
    </row>
    <row r="222" ht="15">
      <c r="B222"/>
    </row>
    <row r="223" ht="15">
      <c r="B223"/>
    </row>
    <row r="224" ht="15">
      <c r="B224"/>
    </row>
    <row r="225" ht="15">
      <c r="B225"/>
    </row>
    <row r="226" ht="15">
      <c r="B226"/>
    </row>
    <row r="227" ht="15">
      <c r="B227"/>
    </row>
    <row r="228" ht="15">
      <c r="B228"/>
    </row>
    <row r="229" ht="15">
      <c r="B229"/>
    </row>
    <row r="230" ht="15">
      <c r="B230"/>
    </row>
    <row r="231" ht="15">
      <c r="B231"/>
    </row>
    <row r="232" ht="15">
      <c r="B232"/>
    </row>
    <row r="233" ht="15">
      <c r="B233"/>
    </row>
    <row r="234" ht="15">
      <c r="B234"/>
    </row>
    <row r="235" ht="15">
      <c r="B235"/>
    </row>
    <row r="236" ht="15">
      <c r="B236"/>
    </row>
    <row r="237" ht="15">
      <c r="B237"/>
    </row>
    <row r="238" ht="15">
      <c r="B238"/>
    </row>
    <row r="239" ht="15">
      <c r="B239"/>
    </row>
    <row r="240" ht="15">
      <c r="B240"/>
    </row>
    <row r="241" ht="15">
      <c r="B241"/>
    </row>
    <row r="242" ht="15">
      <c r="B242"/>
    </row>
    <row r="243" ht="15">
      <c r="B243"/>
    </row>
    <row r="244" ht="15">
      <c r="B244"/>
    </row>
    <row r="245" ht="15">
      <c r="B245"/>
    </row>
    <row r="246" ht="15">
      <c r="B246"/>
    </row>
    <row r="247" ht="15">
      <c r="B247"/>
    </row>
    <row r="248" ht="15">
      <c r="B248"/>
    </row>
    <row r="249" ht="15">
      <c r="B249"/>
    </row>
    <row r="250" ht="15">
      <c r="B250"/>
    </row>
    <row r="251" ht="15">
      <c r="B251"/>
    </row>
    <row r="252" ht="15">
      <c r="B252"/>
    </row>
    <row r="253" ht="15">
      <c r="B253"/>
    </row>
    <row r="254" ht="15">
      <c r="B254"/>
    </row>
    <row r="255" ht="15">
      <c r="B255"/>
    </row>
    <row r="256" ht="15">
      <c r="B256"/>
    </row>
    <row r="257" ht="15">
      <c r="B257"/>
    </row>
    <row r="258" ht="15">
      <c r="B258"/>
    </row>
    <row r="259" ht="15">
      <c r="B259"/>
    </row>
    <row r="260" ht="15">
      <c r="B260"/>
    </row>
    <row r="261" ht="15">
      <c r="B261"/>
    </row>
    <row r="262" ht="15">
      <c r="B262"/>
    </row>
    <row r="263" ht="15">
      <c r="B263"/>
    </row>
    <row r="264" ht="15">
      <c r="B264"/>
    </row>
    <row r="265" ht="15">
      <c r="B265"/>
    </row>
    <row r="266" ht="15">
      <c r="B266"/>
    </row>
    <row r="267" ht="15">
      <c r="B267"/>
    </row>
    <row r="268" ht="15">
      <c r="B268"/>
    </row>
    <row r="269" ht="15">
      <c r="B269"/>
    </row>
    <row r="270" ht="15">
      <c r="B270"/>
    </row>
    <row r="271" ht="15">
      <c r="B271"/>
    </row>
    <row r="272" ht="15">
      <c r="B272"/>
    </row>
    <row r="273" ht="15">
      <c r="B273"/>
    </row>
    <row r="274" ht="15">
      <c r="B274"/>
    </row>
    <row r="275" ht="15">
      <c r="B275"/>
    </row>
    <row r="276" ht="15">
      <c r="B276"/>
    </row>
    <row r="277" ht="15">
      <c r="B277"/>
    </row>
    <row r="278" ht="15">
      <c r="B278"/>
    </row>
    <row r="279" ht="15">
      <c r="B279"/>
    </row>
    <row r="280" ht="15">
      <c r="B280"/>
    </row>
    <row r="281" ht="15">
      <c r="B281"/>
    </row>
    <row r="282" ht="15">
      <c r="B282"/>
    </row>
    <row r="283" ht="15">
      <c r="B283"/>
    </row>
    <row r="284" ht="15">
      <c r="B284"/>
    </row>
    <row r="285" ht="15">
      <c r="B285"/>
    </row>
    <row r="286" ht="15">
      <c r="B286"/>
    </row>
    <row r="287" ht="15">
      <c r="B287"/>
    </row>
    <row r="288" ht="15">
      <c r="B288"/>
    </row>
    <row r="289" ht="15">
      <c r="B289"/>
    </row>
    <row r="290" ht="15">
      <c r="B290"/>
    </row>
    <row r="291" ht="15">
      <c r="B291"/>
    </row>
    <row r="292" ht="15">
      <c r="B292"/>
    </row>
    <row r="293" ht="15">
      <c r="B293"/>
    </row>
    <row r="294" ht="15">
      <c r="B294"/>
    </row>
    <row r="295" ht="15">
      <c r="B295"/>
    </row>
    <row r="296" ht="15">
      <c r="B296"/>
    </row>
    <row r="297" ht="15">
      <c r="B297"/>
    </row>
    <row r="298" ht="15">
      <c r="B298"/>
    </row>
    <row r="299" ht="15">
      <c r="B299"/>
    </row>
    <row r="300" ht="15">
      <c r="B300"/>
    </row>
    <row r="301" ht="15">
      <c r="B301"/>
    </row>
    <row r="302" ht="15">
      <c r="B302"/>
    </row>
    <row r="303" ht="15">
      <c r="B303"/>
    </row>
    <row r="304" ht="15">
      <c r="B304"/>
    </row>
    <row r="305" ht="15">
      <c r="B305"/>
    </row>
    <row r="306" ht="15">
      <c r="B306"/>
    </row>
    <row r="307" ht="15">
      <c r="B307"/>
    </row>
    <row r="308" ht="15">
      <c r="B308"/>
    </row>
    <row r="309" ht="15">
      <c r="B309"/>
    </row>
    <row r="310" ht="15">
      <c r="B310"/>
    </row>
    <row r="311" ht="15">
      <c r="B311"/>
    </row>
    <row r="312" ht="15">
      <c r="B312"/>
    </row>
    <row r="313" ht="15">
      <c r="B313"/>
    </row>
    <row r="314" ht="15">
      <c r="B314"/>
    </row>
    <row r="315" ht="15">
      <c r="B315"/>
    </row>
    <row r="316" ht="15">
      <c r="B316"/>
    </row>
    <row r="317" ht="15">
      <c r="B317"/>
    </row>
    <row r="318" ht="15">
      <c r="B318"/>
    </row>
    <row r="319" ht="15">
      <c r="B319"/>
    </row>
    <row r="320" ht="15">
      <c r="B320"/>
    </row>
    <row r="321" ht="15">
      <c r="B321"/>
    </row>
    <row r="322" ht="15">
      <c r="B322"/>
    </row>
    <row r="323" ht="15">
      <c r="B323"/>
    </row>
    <row r="324" ht="15">
      <c r="B324"/>
    </row>
    <row r="325" ht="15">
      <c r="B325"/>
    </row>
    <row r="326" ht="15">
      <c r="B326"/>
    </row>
    <row r="327" ht="15">
      <c r="B327"/>
    </row>
    <row r="328" ht="15">
      <c r="B328"/>
    </row>
    <row r="329" ht="15">
      <c r="B329"/>
    </row>
    <row r="330" ht="15">
      <c r="B330"/>
    </row>
    <row r="331" ht="15">
      <c r="B331"/>
    </row>
    <row r="332" ht="15">
      <c r="B332"/>
    </row>
    <row r="333" ht="15">
      <c r="B333"/>
    </row>
    <row r="334" ht="15">
      <c r="B334"/>
    </row>
    <row r="335" ht="15">
      <c r="B335"/>
    </row>
    <row r="336" ht="15">
      <c r="B336"/>
    </row>
    <row r="337" ht="15">
      <c r="B337"/>
    </row>
    <row r="338" ht="15">
      <c r="B338"/>
    </row>
    <row r="339" ht="15">
      <c r="B339"/>
    </row>
    <row r="340" ht="15">
      <c r="B340"/>
    </row>
    <row r="341" ht="15">
      <c r="B341"/>
    </row>
    <row r="342" ht="15">
      <c r="B342"/>
    </row>
    <row r="343" ht="15">
      <c r="B343"/>
    </row>
    <row r="344" ht="15">
      <c r="B344"/>
    </row>
    <row r="345" ht="15">
      <c r="B345"/>
    </row>
    <row r="346" ht="15">
      <c r="B346"/>
    </row>
    <row r="347" ht="15">
      <c r="B347"/>
    </row>
    <row r="348" ht="15">
      <c r="B348"/>
    </row>
    <row r="349" ht="15">
      <c r="B349"/>
    </row>
    <row r="350" ht="15">
      <c r="B350"/>
    </row>
    <row r="351" ht="15">
      <c r="B351"/>
    </row>
    <row r="352" ht="15">
      <c r="B352"/>
    </row>
    <row r="353" ht="15">
      <c r="B353"/>
    </row>
    <row r="354" ht="15">
      <c r="B354"/>
    </row>
    <row r="355" ht="15">
      <c r="B355"/>
    </row>
    <row r="356" ht="15">
      <c r="B356"/>
    </row>
    <row r="357" ht="15">
      <c r="B357"/>
    </row>
    <row r="358" ht="15">
      <c r="B358"/>
    </row>
    <row r="359" ht="15">
      <c r="B359"/>
    </row>
    <row r="360" ht="15">
      <c r="B360"/>
    </row>
    <row r="361" ht="15">
      <c r="B361"/>
    </row>
    <row r="362" ht="15">
      <c r="B362"/>
    </row>
    <row r="363" ht="15">
      <c r="B363"/>
    </row>
    <row r="364" ht="15">
      <c r="B364"/>
    </row>
    <row r="365" ht="15">
      <c r="B365"/>
    </row>
    <row r="366" ht="15">
      <c r="B366"/>
    </row>
    <row r="367" ht="15">
      <c r="B367"/>
    </row>
    <row r="368" ht="15">
      <c r="B368"/>
    </row>
    <row r="369" ht="15">
      <c r="B369"/>
    </row>
    <row r="370" ht="15">
      <c r="B370"/>
    </row>
    <row r="371" ht="15">
      <c r="B371"/>
    </row>
    <row r="372" ht="15">
      <c r="B372"/>
    </row>
    <row r="373" ht="15">
      <c r="B373"/>
    </row>
    <row r="374" ht="15">
      <c r="B374"/>
    </row>
    <row r="375" ht="15">
      <c r="B375"/>
    </row>
    <row r="376" ht="15">
      <c r="B376"/>
    </row>
    <row r="377" ht="15">
      <c r="B377"/>
    </row>
    <row r="378" ht="15">
      <c r="B378"/>
    </row>
    <row r="379" ht="15">
      <c r="B379"/>
    </row>
    <row r="380" ht="15">
      <c r="B380"/>
    </row>
    <row r="381" ht="15">
      <c r="B381"/>
    </row>
    <row r="382" ht="15">
      <c r="B382"/>
    </row>
    <row r="383" ht="15">
      <c r="B383"/>
    </row>
    <row r="384" ht="15">
      <c r="B384"/>
    </row>
    <row r="385" ht="15">
      <c r="B385"/>
    </row>
    <row r="386" ht="15">
      <c r="B386"/>
    </row>
    <row r="387" ht="15">
      <c r="B387"/>
    </row>
    <row r="388" ht="15">
      <c r="B388"/>
    </row>
    <row r="389" ht="15">
      <c r="B389"/>
    </row>
    <row r="390" ht="15">
      <c r="B390"/>
    </row>
    <row r="391" ht="15">
      <c r="B391"/>
    </row>
    <row r="392" ht="15">
      <c r="B392"/>
    </row>
    <row r="393" ht="15">
      <c r="B393"/>
    </row>
    <row r="394" ht="15">
      <c r="B394"/>
    </row>
    <row r="395" ht="15">
      <c r="B395"/>
    </row>
    <row r="396" ht="15">
      <c r="B396"/>
    </row>
    <row r="397" ht="15">
      <c r="B397"/>
    </row>
    <row r="398" ht="15">
      <c r="B398"/>
    </row>
    <row r="399" ht="15">
      <c r="B399"/>
    </row>
    <row r="400" ht="15">
      <c r="B400"/>
    </row>
    <row r="401" ht="15">
      <c r="B401"/>
    </row>
    <row r="402" ht="15">
      <c r="B402"/>
    </row>
    <row r="403" ht="15">
      <c r="B403"/>
    </row>
    <row r="404" ht="15">
      <c r="B404"/>
    </row>
    <row r="405" ht="15">
      <c r="B405"/>
    </row>
    <row r="406" ht="15">
      <c r="B406"/>
    </row>
    <row r="407" ht="15">
      <c r="B407"/>
    </row>
    <row r="408" ht="15">
      <c r="B408"/>
    </row>
    <row r="409" ht="15">
      <c r="B409"/>
    </row>
    <row r="410" ht="15">
      <c r="B410"/>
    </row>
    <row r="411" ht="15">
      <c r="B411"/>
    </row>
    <row r="412" ht="15">
      <c r="B412"/>
    </row>
    <row r="413" ht="15">
      <c r="B413"/>
    </row>
    <row r="414" ht="15">
      <c r="B414"/>
    </row>
    <row r="415" ht="15">
      <c r="B415"/>
    </row>
    <row r="416" ht="15">
      <c r="B416"/>
    </row>
    <row r="417" ht="15">
      <c r="B417"/>
    </row>
    <row r="418" ht="15">
      <c r="B418"/>
    </row>
    <row r="419" ht="15">
      <c r="B419"/>
    </row>
    <row r="420" ht="15">
      <c r="B420"/>
    </row>
    <row r="421" ht="15">
      <c r="B421"/>
    </row>
    <row r="422" ht="15">
      <c r="B422"/>
    </row>
    <row r="423" ht="15">
      <c r="B423"/>
    </row>
    <row r="424" ht="15">
      <c r="B424"/>
    </row>
    <row r="425" ht="15">
      <c r="B425"/>
    </row>
    <row r="426" ht="15">
      <c r="B426"/>
    </row>
    <row r="427" ht="15">
      <c r="B427"/>
    </row>
    <row r="428" ht="15">
      <c r="B428"/>
    </row>
    <row r="429" ht="15">
      <c r="B429"/>
    </row>
    <row r="430" ht="15">
      <c r="B430"/>
    </row>
    <row r="431" ht="15">
      <c r="B431"/>
    </row>
    <row r="432" ht="15">
      <c r="B432"/>
    </row>
    <row r="433" ht="15">
      <c r="B433"/>
    </row>
    <row r="434" ht="15">
      <c r="B434"/>
    </row>
    <row r="435" ht="15">
      <c r="B435"/>
    </row>
    <row r="436" ht="15">
      <c r="B436"/>
    </row>
    <row r="437" ht="15">
      <c r="B437"/>
    </row>
    <row r="438" ht="15">
      <c r="B438"/>
    </row>
    <row r="439" ht="15">
      <c r="B439"/>
    </row>
    <row r="440" ht="15">
      <c r="B440"/>
    </row>
    <row r="441" ht="15">
      <c r="B441"/>
    </row>
    <row r="442" ht="15">
      <c r="B442"/>
    </row>
    <row r="443" ht="15">
      <c r="B443"/>
    </row>
    <row r="444" ht="15">
      <c r="B444"/>
    </row>
    <row r="445" ht="15">
      <c r="B445"/>
    </row>
    <row r="446" ht="15">
      <c r="B446"/>
    </row>
    <row r="447" ht="15">
      <c r="B447"/>
    </row>
    <row r="448" ht="15">
      <c r="B448"/>
    </row>
    <row r="449" ht="15">
      <c r="B449"/>
    </row>
    <row r="450" ht="15">
      <c r="B450"/>
    </row>
    <row r="451" ht="15">
      <c r="B451"/>
    </row>
    <row r="452" ht="15">
      <c r="B452"/>
    </row>
    <row r="453" ht="15">
      <c r="B453"/>
    </row>
    <row r="454" ht="15">
      <c r="B454"/>
    </row>
    <row r="455" ht="15">
      <c r="B455"/>
    </row>
    <row r="456" ht="15">
      <c r="B456"/>
    </row>
    <row r="457" ht="15">
      <c r="B457"/>
    </row>
    <row r="458" ht="15">
      <c r="B458"/>
    </row>
    <row r="459" ht="15">
      <c r="B459"/>
    </row>
    <row r="460" ht="15">
      <c r="B460"/>
    </row>
    <row r="461" ht="15">
      <c r="B461"/>
    </row>
    <row r="462" ht="15">
      <c r="B462"/>
    </row>
    <row r="463" ht="15">
      <c r="B463"/>
    </row>
    <row r="464" ht="15">
      <c r="B464"/>
    </row>
    <row r="465" ht="15">
      <c r="B465"/>
    </row>
    <row r="466" ht="15">
      <c r="B466"/>
    </row>
    <row r="467" ht="15">
      <c r="B467"/>
    </row>
    <row r="468" ht="15">
      <c r="B468"/>
    </row>
    <row r="469" ht="15">
      <c r="B469"/>
    </row>
    <row r="470" ht="15">
      <c r="B470"/>
    </row>
    <row r="471" ht="15">
      <c r="B471"/>
    </row>
    <row r="472" ht="15">
      <c r="B472"/>
    </row>
    <row r="473" ht="15">
      <c r="B473"/>
    </row>
    <row r="474" ht="15">
      <c r="B474"/>
    </row>
    <row r="475" ht="15">
      <c r="B475"/>
    </row>
    <row r="476" ht="15">
      <c r="B476"/>
    </row>
    <row r="477" ht="15">
      <c r="B477"/>
    </row>
    <row r="478" ht="15">
      <c r="B478"/>
    </row>
    <row r="479" ht="15">
      <c r="B479"/>
    </row>
    <row r="480" ht="15">
      <c r="B480"/>
    </row>
    <row r="481" ht="15">
      <c r="B481"/>
    </row>
    <row r="482" ht="15">
      <c r="B482"/>
    </row>
    <row r="483" ht="15">
      <c r="B483"/>
    </row>
    <row r="484" ht="15">
      <c r="B484"/>
    </row>
    <row r="485" ht="15">
      <c r="B485"/>
    </row>
    <row r="486" ht="15">
      <c r="B486"/>
    </row>
    <row r="487" ht="15">
      <c r="B487"/>
    </row>
    <row r="488" ht="15">
      <c r="B488"/>
    </row>
    <row r="489" ht="15">
      <c r="B489"/>
    </row>
    <row r="490" ht="15">
      <c r="B490"/>
    </row>
    <row r="491" ht="15">
      <c r="B491"/>
    </row>
    <row r="492" ht="15">
      <c r="B492"/>
    </row>
    <row r="493" ht="15">
      <c r="B493"/>
    </row>
    <row r="494" ht="15">
      <c r="B494"/>
    </row>
    <row r="495" ht="15">
      <c r="B495"/>
    </row>
    <row r="496" ht="15">
      <c r="B496"/>
    </row>
    <row r="497" ht="15">
      <c r="B497"/>
    </row>
    <row r="498" ht="15">
      <c r="B498"/>
    </row>
    <row r="499" ht="15">
      <c r="B499"/>
    </row>
    <row r="500" ht="15">
      <c r="B500"/>
    </row>
    <row r="501" ht="15">
      <c r="B501"/>
    </row>
    <row r="502" ht="15">
      <c r="B502"/>
    </row>
    <row r="503" ht="15">
      <c r="B503"/>
    </row>
    <row r="504" ht="15">
      <c r="B504"/>
    </row>
    <row r="505" ht="15">
      <c r="B505"/>
    </row>
    <row r="506" ht="15">
      <c r="B506"/>
    </row>
    <row r="507" ht="15">
      <c r="B507"/>
    </row>
    <row r="508" ht="15">
      <c r="B508"/>
    </row>
    <row r="509" ht="15">
      <c r="B509"/>
    </row>
    <row r="510" ht="15">
      <c r="B510"/>
    </row>
    <row r="511" ht="15">
      <c r="B511"/>
    </row>
    <row r="512" ht="15">
      <c r="B512"/>
    </row>
    <row r="513" ht="15">
      <c r="B513"/>
    </row>
    <row r="514" ht="15">
      <c r="B514"/>
    </row>
    <row r="515" ht="15">
      <c r="B515"/>
    </row>
    <row r="516" ht="15">
      <c r="B516"/>
    </row>
    <row r="517" ht="15">
      <c r="B517"/>
    </row>
    <row r="518" ht="15">
      <c r="B518"/>
    </row>
    <row r="519" ht="15">
      <c r="B519"/>
    </row>
    <row r="520" ht="15">
      <c r="B520"/>
    </row>
    <row r="521" ht="15">
      <c r="B521"/>
    </row>
    <row r="522" ht="15">
      <c r="B522"/>
    </row>
    <row r="523" ht="15">
      <c r="B523"/>
    </row>
    <row r="524" ht="15">
      <c r="B524"/>
    </row>
    <row r="525" ht="15">
      <c r="B525"/>
    </row>
    <row r="526" ht="15">
      <c r="B526"/>
    </row>
    <row r="527" ht="15">
      <c r="B527"/>
    </row>
    <row r="528" ht="15">
      <c r="B528"/>
    </row>
    <row r="529" ht="15">
      <c r="B529"/>
    </row>
    <row r="530" ht="15">
      <c r="B530"/>
    </row>
    <row r="531" ht="15">
      <c r="B531"/>
    </row>
    <row r="532" ht="15">
      <c r="B532"/>
    </row>
    <row r="533" ht="15">
      <c r="B533"/>
    </row>
    <row r="534" ht="15">
      <c r="B534"/>
    </row>
    <row r="535" ht="15">
      <c r="B535"/>
    </row>
    <row r="536" ht="15">
      <c r="B536"/>
    </row>
    <row r="537" ht="15">
      <c r="B537"/>
    </row>
    <row r="538" ht="15">
      <c r="B538"/>
    </row>
    <row r="539" ht="15">
      <c r="B539"/>
    </row>
    <row r="540" ht="15">
      <c r="B540"/>
    </row>
    <row r="541" ht="15">
      <c r="B541"/>
    </row>
    <row r="542" ht="15">
      <c r="B542"/>
    </row>
    <row r="543" ht="15">
      <c r="B543"/>
    </row>
    <row r="544" ht="15">
      <c r="B544"/>
    </row>
    <row r="545" ht="15">
      <c r="B545"/>
    </row>
    <row r="546" ht="15">
      <c r="B546"/>
    </row>
    <row r="547" ht="15">
      <c r="B547"/>
    </row>
    <row r="548" ht="15">
      <c r="B548"/>
    </row>
    <row r="549" ht="15">
      <c r="B549"/>
    </row>
    <row r="550" ht="15">
      <c r="B550"/>
    </row>
    <row r="551" ht="15">
      <c r="B551"/>
    </row>
    <row r="552" ht="15">
      <c r="B552"/>
    </row>
    <row r="553" ht="15">
      <c r="B553"/>
    </row>
    <row r="554" ht="15">
      <c r="B554"/>
    </row>
    <row r="555" ht="15">
      <c r="B555"/>
    </row>
    <row r="556" ht="15">
      <c r="B556"/>
    </row>
    <row r="557" ht="15">
      <c r="B557"/>
    </row>
    <row r="558" ht="15">
      <c r="B558"/>
    </row>
    <row r="559" ht="15">
      <c r="B559"/>
    </row>
    <row r="560" ht="15">
      <c r="B560"/>
    </row>
    <row r="561" ht="15">
      <c r="B561"/>
    </row>
    <row r="562" ht="15">
      <c r="B562"/>
    </row>
    <row r="563" ht="15">
      <c r="B563"/>
    </row>
    <row r="564" ht="15">
      <c r="B564"/>
    </row>
    <row r="565" ht="15">
      <c r="B565"/>
    </row>
    <row r="566" ht="15">
      <c r="B566"/>
    </row>
    <row r="567" ht="15">
      <c r="B567"/>
    </row>
    <row r="568" ht="15">
      <c r="B568"/>
    </row>
    <row r="569" ht="15">
      <c r="B569"/>
    </row>
    <row r="570" ht="15">
      <c r="B570"/>
    </row>
    <row r="571" ht="15">
      <c r="B571"/>
    </row>
    <row r="572" ht="15">
      <c r="B572"/>
    </row>
    <row r="573" ht="15">
      <c r="B573"/>
    </row>
    <row r="574" ht="15">
      <c r="B574"/>
    </row>
    <row r="575" ht="15">
      <c r="B575"/>
    </row>
    <row r="576" ht="15">
      <c r="B576"/>
    </row>
    <row r="577" ht="15">
      <c r="B577"/>
    </row>
    <row r="578" ht="15">
      <c r="B578"/>
    </row>
    <row r="579" ht="15">
      <c r="B579"/>
    </row>
    <row r="580" ht="15">
      <c r="B580"/>
    </row>
    <row r="581" ht="15">
      <c r="B581"/>
    </row>
    <row r="582" ht="15">
      <c r="B582"/>
    </row>
    <row r="583" ht="15">
      <c r="B583"/>
    </row>
    <row r="584" ht="15">
      <c r="B584"/>
    </row>
    <row r="585" ht="15">
      <c r="B585"/>
    </row>
    <row r="586" ht="15">
      <c r="B586"/>
    </row>
    <row r="587" ht="15">
      <c r="B587"/>
    </row>
    <row r="588" ht="15">
      <c r="B588"/>
    </row>
    <row r="589" ht="15">
      <c r="B589"/>
    </row>
    <row r="590" ht="15">
      <c r="B590"/>
    </row>
    <row r="591" ht="15">
      <c r="B591"/>
    </row>
    <row r="592" ht="15">
      <c r="B592"/>
    </row>
    <row r="593" ht="15">
      <c r="B593"/>
    </row>
    <row r="594" ht="15">
      <c r="B594"/>
    </row>
    <row r="595" ht="15">
      <c r="B595"/>
    </row>
    <row r="596" ht="15">
      <c r="B596"/>
    </row>
    <row r="597" ht="15">
      <c r="B597"/>
    </row>
    <row r="598" ht="15">
      <c r="B598"/>
    </row>
    <row r="599" ht="15">
      <c r="B599"/>
    </row>
    <row r="600" ht="15">
      <c r="B600"/>
    </row>
    <row r="601" ht="15">
      <c r="B601"/>
    </row>
    <row r="602" ht="15">
      <c r="B602"/>
    </row>
    <row r="603" ht="15">
      <c r="B603"/>
    </row>
    <row r="604" ht="15">
      <c r="B604"/>
    </row>
    <row r="605" ht="15">
      <c r="B605"/>
    </row>
    <row r="606" ht="15">
      <c r="B606"/>
    </row>
    <row r="607" ht="15">
      <c r="B607"/>
    </row>
    <row r="608" ht="15">
      <c r="B608"/>
    </row>
    <row r="609" ht="15">
      <c r="B609"/>
    </row>
    <row r="610" ht="15">
      <c r="B610"/>
    </row>
    <row r="611" ht="15">
      <c r="B611"/>
    </row>
    <row r="612" ht="15">
      <c r="B612"/>
    </row>
    <row r="613" ht="15">
      <c r="B613"/>
    </row>
    <row r="614" ht="15">
      <c r="B614"/>
    </row>
    <row r="615" ht="15">
      <c r="B615"/>
    </row>
    <row r="616" ht="15">
      <c r="B616"/>
    </row>
    <row r="617" ht="15">
      <c r="B617"/>
    </row>
    <row r="618" ht="15">
      <c r="B618"/>
    </row>
    <row r="619" ht="15">
      <c r="B619"/>
    </row>
    <row r="620" ht="15">
      <c r="B620"/>
    </row>
    <row r="621" ht="15">
      <c r="B621"/>
    </row>
    <row r="622" ht="15">
      <c r="B622"/>
    </row>
    <row r="623" ht="15">
      <c r="B623"/>
    </row>
    <row r="624" ht="15">
      <c r="B624"/>
    </row>
    <row r="625" ht="15">
      <c r="B625"/>
    </row>
    <row r="626" ht="15">
      <c r="B626"/>
    </row>
    <row r="627" ht="15">
      <c r="B627"/>
    </row>
    <row r="628" ht="15">
      <c r="B628"/>
    </row>
    <row r="629" ht="15">
      <c r="B629"/>
    </row>
    <row r="630" ht="15">
      <c r="B630"/>
    </row>
    <row r="631" ht="15">
      <c r="B631"/>
    </row>
    <row r="632" ht="15">
      <c r="B632"/>
    </row>
    <row r="633" ht="15">
      <c r="B633"/>
    </row>
    <row r="634" ht="15">
      <c r="B634"/>
    </row>
    <row r="635" ht="15">
      <c r="B635"/>
    </row>
    <row r="636" ht="15">
      <c r="B636"/>
    </row>
    <row r="637" ht="15">
      <c r="B637"/>
    </row>
    <row r="638" ht="15">
      <c r="B638"/>
    </row>
    <row r="639" ht="15">
      <c r="B639"/>
    </row>
    <row r="640" ht="15">
      <c r="B640"/>
    </row>
    <row r="641" ht="15">
      <c r="B641"/>
    </row>
    <row r="642" ht="15">
      <c r="B642"/>
    </row>
    <row r="643" ht="15">
      <c r="B643"/>
    </row>
    <row r="644" ht="15">
      <c r="B644"/>
    </row>
    <row r="645" ht="15">
      <c r="B645"/>
    </row>
    <row r="646" ht="15">
      <c r="B646"/>
    </row>
    <row r="647" ht="15">
      <c r="B647"/>
    </row>
    <row r="648" ht="15">
      <c r="B648"/>
    </row>
    <row r="649" ht="15">
      <c r="B649"/>
    </row>
    <row r="650" ht="15">
      <c r="B650"/>
    </row>
    <row r="651" ht="15">
      <c r="B651"/>
    </row>
    <row r="652" ht="15">
      <c r="B652"/>
    </row>
    <row r="653" ht="15">
      <c r="B653"/>
    </row>
    <row r="654" ht="15">
      <c r="B654"/>
    </row>
    <row r="655" ht="15">
      <c r="B655"/>
    </row>
    <row r="656" ht="15">
      <c r="B656"/>
    </row>
    <row r="657" ht="15">
      <c r="B657"/>
    </row>
    <row r="658" ht="15">
      <c r="B658"/>
    </row>
    <row r="659" ht="15">
      <c r="B659"/>
    </row>
    <row r="660" ht="15">
      <c r="B660"/>
    </row>
    <row r="661" ht="15">
      <c r="B661"/>
    </row>
    <row r="662" ht="15">
      <c r="B662"/>
    </row>
    <row r="663" ht="15">
      <c r="B663"/>
    </row>
    <row r="664" ht="15">
      <c r="B664"/>
    </row>
    <row r="665" ht="15">
      <c r="B665"/>
    </row>
    <row r="666" ht="15">
      <c r="B666"/>
    </row>
    <row r="667" ht="15">
      <c r="B667"/>
    </row>
    <row r="668" ht="15">
      <c r="B668"/>
    </row>
    <row r="669" ht="15">
      <c r="B669"/>
    </row>
    <row r="670" ht="15">
      <c r="B670"/>
    </row>
    <row r="671" ht="15">
      <c r="B671"/>
    </row>
    <row r="672" ht="15">
      <c r="B672"/>
    </row>
    <row r="673" ht="15">
      <c r="B673"/>
    </row>
    <row r="674" ht="15">
      <c r="B674"/>
    </row>
    <row r="675" ht="15">
      <c r="B675"/>
    </row>
    <row r="676" ht="15">
      <c r="B676"/>
    </row>
    <row r="677" ht="15">
      <c r="B677"/>
    </row>
    <row r="678" ht="15">
      <c r="B678"/>
    </row>
    <row r="679" ht="15">
      <c r="B679"/>
    </row>
    <row r="680" ht="15">
      <c r="B680"/>
    </row>
    <row r="681" ht="15">
      <c r="B681"/>
    </row>
    <row r="682" ht="15">
      <c r="B682"/>
    </row>
    <row r="683" ht="15">
      <c r="B683"/>
    </row>
    <row r="684" ht="15">
      <c r="B684"/>
    </row>
    <row r="685" ht="15">
      <c r="B685"/>
    </row>
    <row r="686" ht="15">
      <c r="B686"/>
    </row>
    <row r="687" ht="15">
      <c r="B687"/>
    </row>
    <row r="688" ht="15">
      <c r="B688"/>
    </row>
    <row r="689" ht="15">
      <c r="B689"/>
    </row>
    <row r="690" ht="15">
      <c r="B690"/>
    </row>
    <row r="691" ht="15">
      <c r="B691"/>
    </row>
    <row r="692" ht="15">
      <c r="B692"/>
    </row>
    <row r="693" ht="15">
      <c r="B693"/>
    </row>
    <row r="694" ht="15">
      <c r="B694"/>
    </row>
    <row r="695" ht="15">
      <c r="B695"/>
    </row>
    <row r="696" ht="15">
      <c r="B696"/>
    </row>
    <row r="697" ht="15">
      <c r="B697"/>
    </row>
    <row r="698" ht="15">
      <c r="B698"/>
    </row>
    <row r="699" ht="15">
      <c r="B699"/>
    </row>
    <row r="700" ht="15">
      <c r="B700"/>
    </row>
    <row r="701" ht="15">
      <c r="B701"/>
    </row>
    <row r="702" ht="15">
      <c r="B702"/>
    </row>
    <row r="703" ht="15">
      <c r="B703"/>
    </row>
    <row r="704" ht="15">
      <c r="B704"/>
    </row>
    <row r="705" ht="15">
      <c r="B705"/>
    </row>
    <row r="706" ht="15">
      <c r="B706"/>
    </row>
    <row r="707" ht="15">
      <c r="B707"/>
    </row>
    <row r="708" ht="15">
      <c r="B708"/>
    </row>
    <row r="709" ht="15">
      <c r="B709"/>
    </row>
    <row r="710" ht="15">
      <c r="B710"/>
    </row>
    <row r="711" ht="15">
      <c r="B711"/>
    </row>
    <row r="712" ht="15">
      <c r="B712"/>
    </row>
    <row r="713" ht="15">
      <c r="B713"/>
    </row>
    <row r="714" ht="15">
      <c r="B714"/>
    </row>
    <row r="715" ht="15">
      <c r="B715"/>
    </row>
    <row r="716" ht="15">
      <c r="B716"/>
    </row>
    <row r="717" ht="15">
      <c r="B717"/>
    </row>
    <row r="718" ht="15">
      <c r="B718"/>
    </row>
    <row r="719" ht="15">
      <c r="B719"/>
    </row>
    <row r="720" ht="15">
      <c r="B720"/>
    </row>
    <row r="721" ht="15">
      <c r="B721"/>
    </row>
    <row r="722" ht="15">
      <c r="B722"/>
    </row>
    <row r="723" ht="15">
      <c r="B723"/>
    </row>
    <row r="724" ht="15">
      <c r="B724"/>
    </row>
    <row r="725" ht="15">
      <c r="B725"/>
    </row>
    <row r="726" ht="15">
      <c r="B726"/>
    </row>
    <row r="727" ht="15">
      <c r="B727"/>
    </row>
    <row r="728" ht="15">
      <c r="B728"/>
    </row>
    <row r="729" ht="15">
      <c r="B729"/>
    </row>
    <row r="730" ht="15">
      <c r="B730"/>
    </row>
    <row r="731" ht="15">
      <c r="B731"/>
    </row>
    <row r="732" ht="15">
      <c r="B732"/>
    </row>
    <row r="733" ht="15">
      <c r="B733"/>
    </row>
    <row r="734" ht="15">
      <c r="B734"/>
    </row>
    <row r="735" ht="15">
      <c r="B735"/>
    </row>
    <row r="736" ht="15">
      <c r="B736"/>
    </row>
    <row r="737" ht="15">
      <c r="B737"/>
    </row>
    <row r="738" ht="15">
      <c r="B738"/>
    </row>
    <row r="739" ht="15">
      <c r="B739"/>
    </row>
    <row r="740" ht="15">
      <c r="B740"/>
    </row>
    <row r="741" ht="15">
      <c r="B741"/>
    </row>
    <row r="742" ht="15">
      <c r="B742"/>
    </row>
    <row r="743" ht="15">
      <c r="B743"/>
    </row>
    <row r="744" ht="15">
      <c r="B744"/>
    </row>
    <row r="745" ht="15">
      <c r="B745"/>
    </row>
    <row r="746" ht="15">
      <c r="B746"/>
    </row>
    <row r="747" ht="15">
      <c r="B747"/>
    </row>
    <row r="748" ht="15">
      <c r="B748"/>
    </row>
    <row r="749" ht="15">
      <c r="B749"/>
    </row>
    <row r="750" ht="15">
      <c r="B750"/>
    </row>
    <row r="751" ht="15">
      <c r="B751"/>
    </row>
    <row r="752" ht="15">
      <c r="B752"/>
    </row>
    <row r="753" ht="15">
      <c r="B753"/>
    </row>
    <row r="754" ht="15">
      <c r="B754"/>
    </row>
    <row r="755" ht="15">
      <c r="B755"/>
    </row>
    <row r="756" ht="15">
      <c r="B756"/>
    </row>
    <row r="757" ht="15">
      <c r="B757"/>
    </row>
    <row r="758" ht="15">
      <c r="B758"/>
    </row>
    <row r="759" ht="15">
      <c r="B759"/>
    </row>
    <row r="760" ht="15">
      <c r="B760"/>
    </row>
    <row r="761" ht="15">
      <c r="B761"/>
    </row>
    <row r="762" ht="15">
      <c r="B762"/>
    </row>
    <row r="763" ht="15">
      <c r="B763"/>
    </row>
    <row r="764" ht="15">
      <c r="B764"/>
    </row>
    <row r="765" ht="15">
      <c r="B765"/>
    </row>
    <row r="766" ht="15">
      <c r="B766"/>
    </row>
    <row r="767" ht="15">
      <c r="B767"/>
    </row>
    <row r="768" ht="15">
      <c r="B768"/>
    </row>
    <row r="769" ht="15">
      <c r="B769"/>
    </row>
    <row r="770" ht="15">
      <c r="B770"/>
    </row>
    <row r="771" ht="15">
      <c r="B771"/>
    </row>
    <row r="772" ht="15">
      <c r="B772"/>
    </row>
    <row r="773" ht="15">
      <c r="B773"/>
    </row>
    <row r="774" ht="15">
      <c r="B774"/>
    </row>
    <row r="775" ht="15">
      <c r="B775"/>
    </row>
    <row r="776" ht="15">
      <c r="B776"/>
    </row>
    <row r="777" ht="15">
      <c r="B777"/>
    </row>
    <row r="778" ht="15">
      <c r="B778"/>
    </row>
    <row r="779" ht="15">
      <c r="B779"/>
    </row>
    <row r="780" ht="15">
      <c r="B780"/>
    </row>
    <row r="781" ht="15">
      <c r="B781"/>
    </row>
    <row r="782" ht="15">
      <c r="B782"/>
    </row>
    <row r="783" ht="15">
      <c r="B783"/>
    </row>
    <row r="784" ht="15">
      <c r="B784"/>
    </row>
    <row r="785" ht="15">
      <c r="B785"/>
    </row>
    <row r="786" ht="15">
      <c r="B786"/>
    </row>
    <row r="787" ht="15">
      <c r="B787"/>
    </row>
    <row r="788" ht="15">
      <c r="B788"/>
    </row>
    <row r="789" ht="15">
      <c r="B789"/>
    </row>
    <row r="790" ht="15">
      <c r="B790"/>
    </row>
    <row r="791" ht="15">
      <c r="B791"/>
    </row>
    <row r="792" ht="15">
      <c r="B792"/>
    </row>
    <row r="793" ht="15">
      <c r="B793"/>
    </row>
    <row r="794" ht="15">
      <c r="B794"/>
    </row>
    <row r="795" ht="15">
      <c r="B795"/>
    </row>
    <row r="796" ht="15">
      <c r="B796"/>
    </row>
    <row r="797" ht="15">
      <c r="B797"/>
    </row>
    <row r="798" ht="15">
      <c r="B798"/>
    </row>
    <row r="799" ht="15">
      <c r="B799"/>
    </row>
    <row r="800" ht="15">
      <c r="B800"/>
    </row>
    <row r="801" ht="15">
      <c r="B801"/>
    </row>
    <row r="802" ht="15">
      <c r="B802"/>
    </row>
    <row r="803" ht="15">
      <c r="B803"/>
    </row>
    <row r="804" ht="15">
      <c r="B804"/>
    </row>
    <row r="805" ht="15">
      <c r="B805"/>
    </row>
    <row r="806" ht="15">
      <c r="B806"/>
    </row>
    <row r="807" ht="15">
      <c r="B807"/>
    </row>
    <row r="808" ht="15">
      <c r="B808"/>
    </row>
    <row r="809" ht="15">
      <c r="B809"/>
    </row>
    <row r="810" ht="15">
      <c r="B810"/>
    </row>
    <row r="811" ht="15">
      <c r="B811"/>
    </row>
    <row r="812" ht="15">
      <c r="B812"/>
    </row>
    <row r="813" ht="15">
      <c r="B813"/>
    </row>
    <row r="814" ht="15">
      <c r="B814"/>
    </row>
    <row r="815" ht="15">
      <c r="B815"/>
    </row>
    <row r="816" ht="15">
      <c r="B816"/>
    </row>
    <row r="817" ht="15">
      <c r="B817"/>
    </row>
    <row r="818" ht="15">
      <c r="B818"/>
    </row>
    <row r="819" ht="15">
      <c r="B819"/>
    </row>
    <row r="820" ht="15">
      <c r="B820"/>
    </row>
    <row r="821" ht="15">
      <c r="B821"/>
    </row>
    <row r="822" ht="15">
      <c r="B822"/>
    </row>
    <row r="823" ht="15">
      <c r="B823"/>
    </row>
    <row r="824" ht="15">
      <c r="B824"/>
    </row>
    <row r="825" ht="15">
      <c r="B825"/>
    </row>
    <row r="826" ht="15">
      <c r="B826"/>
    </row>
    <row r="827" ht="15">
      <c r="B827"/>
    </row>
    <row r="828" ht="15">
      <c r="B828"/>
    </row>
    <row r="829" ht="15">
      <c r="B829"/>
    </row>
    <row r="830" ht="15">
      <c r="B830"/>
    </row>
    <row r="831" ht="15">
      <c r="B831"/>
    </row>
    <row r="832" ht="15">
      <c r="B832"/>
    </row>
    <row r="833" ht="15">
      <c r="B833"/>
    </row>
    <row r="834" ht="15">
      <c r="B834"/>
    </row>
    <row r="835" ht="15">
      <c r="B835"/>
    </row>
    <row r="836" ht="15">
      <c r="B836"/>
    </row>
    <row r="837" ht="15">
      <c r="B837"/>
    </row>
    <row r="838" ht="15">
      <c r="B838"/>
    </row>
    <row r="839" ht="15">
      <c r="B839"/>
    </row>
    <row r="840" ht="15">
      <c r="B840"/>
    </row>
    <row r="841" ht="15">
      <c r="B841"/>
    </row>
    <row r="842" ht="15">
      <c r="B842"/>
    </row>
    <row r="843" ht="15">
      <c r="B843"/>
    </row>
    <row r="844" ht="15">
      <c r="B844"/>
    </row>
    <row r="845" ht="15">
      <c r="B845"/>
    </row>
    <row r="846" ht="15">
      <c r="B846"/>
    </row>
    <row r="847" ht="15">
      <c r="B847"/>
    </row>
    <row r="848" ht="15">
      <c r="B848"/>
    </row>
    <row r="849" ht="15">
      <c r="B849"/>
    </row>
    <row r="850" ht="15">
      <c r="B850"/>
    </row>
    <row r="851" ht="15">
      <c r="B851"/>
    </row>
    <row r="852" ht="15">
      <c r="B852"/>
    </row>
    <row r="853" ht="15">
      <c r="B853"/>
    </row>
    <row r="854" ht="15">
      <c r="B854"/>
    </row>
    <row r="855" ht="15">
      <c r="B855"/>
    </row>
    <row r="856" ht="15">
      <c r="B856"/>
    </row>
    <row r="857" ht="15">
      <c r="B857"/>
    </row>
    <row r="858" ht="15">
      <c r="B858"/>
    </row>
    <row r="859" ht="15">
      <c r="B859"/>
    </row>
    <row r="860" ht="15">
      <c r="B860"/>
    </row>
    <row r="861" ht="15">
      <c r="B861"/>
    </row>
    <row r="862" ht="15">
      <c r="B862"/>
    </row>
    <row r="863" ht="15">
      <c r="B863"/>
    </row>
    <row r="864" ht="15">
      <c r="B864"/>
    </row>
    <row r="865" ht="15">
      <c r="B865"/>
    </row>
    <row r="866" ht="15">
      <c r="B866"/>
    </row>
    <row r="867" ht="15">
      <c r="B867"/>
    </row>
    <row r="868" ht="15">
      <c r="B868"/>
    </row>
    <row r="869" ht="15">
      <c r="B869"/>
    </row>
    <row r="870" ht="15">
      <c r="B870"/>
    </row>
    <row r="871" ht="15">
      <c r="B871"/>
    </row>
    <row r="872" ht="15">
      <c r="B872"/>
    </row>
    <row r="873" ht="15">
      <c r="B873"/>
    </row>
    <row r="874" ht="15">
      <c r="B874"/>
    </row>
    <row r="875" ht="15">
      <c r="B875"/>
    </row>
    <row r="876" ht="15">
      <c r="B876"/>
    </row>
    <row r="877" ht="15">
      <c r="B877"/>
    </row>
    <row r="878" ht="15">
      <c r="B878"/>
    </row>
    <row r="879" ht="15">
      <c r="B879"/>
    </row>
    <row r="880" ht="15">
      <c r="B880"/>
    </row>
    <row r="881" ht="15">
      <c r="B881"/>
    </row>
    <row r="882" ht="15">
      <c r="B882"/>
    </row>
    <row r="883" ht="15">
      <c r="B883"/>
    </row>
    <row r="884" ht="15">
      <c r="B884"/>
    </row>
    <row r="885" ht="15">
      <c r="B885"/>
    </row>
    <row r="886" ht="15">
      <c r="B886"/>
    </row>
    <row r="887" ht="15">
      <c r="B887"/>
    </row>
    <row r="888" ht="15">
      <c r="B888"/>
    </row>
    <row r="889" ht="15">
      <c r="B889"/>
    </row>
    <row r="890" ht="15">
      <c r="B890"/>
    </row>
    <row r="891" ht="15">
      <c r="B891"/>
    </row>
    <row r="892" ht="15">
      <c r="B892"/>
    </row>
    <row r="893" ht="15">
      <c r="B893"/>
    </row>
    <row r="894" ht="15">
      <c r="B894"/>
    </row>
    <row r="895" ht="15">
      <c r="B895"/>
    </row>
    <row r="896" ht="15">
      <c r="B896"/>
    </row>
    <row r="897" ht="15">
      <c r="B897"/>
    </row>
    <row r="898" ht="15">
      <c r="B898"/>
    </row>
    <row r="899" ht="15">
      <c r="B899"/>
    </row>
    <row r="900" ht="15">
      <c r="B900"/>
    </row>
    <row r="901" ht="15">
      <c r="B901"/>
    </row>
    <row r="902" ht="15">
      <c r="B902"/>
    </row>
    <row r="903" ht="15">
      <c r="B903"/>
    </row>
    <row r="904" ht="15">
      <c r="B904"/>
    </row>
    <row r="905" ht="15">
      <c r="B905"/>
    </row>
    <row r="906" ht="15">
      <c r="B906"/>
    </row>
    <row r="907" ht="15">
      <c r="B907"/>
    </row>
    <row r="908" ht="15">
      <c r="B908"/>
    </row>
    <row r="909" ht="15">
      <c r="B909"/>
    </row>
    <row r="910" ht="15">
      <c r="B910"/>
    </row>
    <row r="911" ht="15">
      <c r="B911"/>
    </row>
    <row r="912" ht="15">
      <c r="B912"/>
    </row>
    <row r="913" ht="15">
      <c r="B913"/>
    </row>
    <row r="914" ht="15">
      <c r="B914"/>
    </row>
    <row r="915" ht="15">
      <c r="B915"/>
    </row>
    <row r="916" ht="15">
      <c r="B916"/>
    </row>
    <row r="917" ht="15">
      <c r="B917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6"/>
  <sheetViews>
    <sheetView zoomScalePageLayoutView="0" workbookViewId="0" topLeftCell="A1">
      <selection activeCell="E25" sqref="E25"/>
    </sheetView>
  </sheetViews>
  <sheetFormatPr defaultColWidth="11.421875" defaultRowHeight="15"/>
  <cols>
    <col min="1" max="1" width="0.85546875" style="0" customWidth="1"/>
  </cols>
  <sheetData>
    <row r="1" ht="6" customHeight="1" thickBot="1"/>
    <row r="2" spans="4:7" ht="16.5" thickTop="1">
      <c r="D2" s="97" t="s">
        <v>105</v>
      </c>
      <c r="E2" s="98" t="str">
        <f>'Resumen Anual'!C2</f>
        <v>AGUAS DE DANLI</v>
      </c>
      <c r="F2" s="99"/>
      <c r="G2" s="100"/>
    </row>
    <row r="3" spans="4:7" ht="19.5" thickBot="1">
      <c r="D3" s="101" t="s">
        <v>1</v>
      </c>
      <c r="E3" s="102">
        <f>'Resumen Anual'!C3</f>
        <v>2011</v>
      </c>
      <c r="F3" s="102"/>
      <c r="G3" s="103"/>
    </row>
    <row r="4" spans="2:4" ht="15.75" thickTop="1">
      <c r="B4" s="105" t="s">
        <v>102</v>
      </c>
      <c r="C4" s="106"/>
      <c r="D4" s="106"/>
    </row>
    <row r="26" ht="15">
      <c r="B26" s="5" t="s">
        <v>109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6"/>
  <sheetViews>
    <sheetView zoomScalePageLayoutView="0" workbookViewId="0" topLeftCell="A1">
      <selection activeCell="L33" sqref="L33"/>
    </sheetView>
  </sheetViews>
  <sheetFormatPr defaultColWidth="11.421875" defaultRowHeight="15"/>
  <cols>
    <col min="1" max="1" width="0.85546875" style="0" customWidth="1"/>
  </cols>
  <sheetData>
    <row r="1" ht="6" customHeight="1" thickBot="1"/>
    <row r="2" spans="4:7" ht="16.5" thickTop="1">
      <c r="D2" s="97" t="s">
        <v>105</v>
      </c>
      <c r="E2" s="98" t="str">
        <f>'Resumen Anual'!C2</f>
        <v>AGUAS DE DANLI</v>
      </c>
      <c r="F2" s="99"/>
      <c r="G2" s="100"/>
    </row>
    <row r="3" spans="4:7" ht="19.5" thickBot="1">
      <c r="D3" s="101" t="s">
        <v>1</v>
      </c>
      <c r="E3" s="102">
        <f>'Resumen Anual'!C3</f>
        <v>2011</v>
      </c>
      <c r="F3" s="102"/>
      <c r="G3" s="103"/>
    </row>
    <row r="4" ht="15.75" thickTop="1">
      <c r="B4" s="104" t="s">
        <v>104</v>
      </c>
    </row>
    <row r="26" ht="15">
      <c r="B26" s="10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6"/>
  <sheetViews>
    <sheetView zoomScalePageLayoutView="0" workbookViewId="0" topLeftCell="A7">
      <selection activeCell="D31" sqref="D31"/>
    </sheetView>
  </sheetViews>
  <sheetFormatPr defaultColWidth="11.421875" defaultRowHeight="15"/>
  <sheetData>
    <row r="2" spans="6:9" ht="15.75" thickBot="1">
      <c r="F2" s="112"/>
      <c r="G2" s="112"/>
      <c r="H2" s="112"/>
      <c r="I2" s="112"/>
    </row>
    <row r="3" spans="5:9" ht="15.75" thickTop="1">
      <c r="E3" s="115"/>
      <c r="F3" s="110" t="s">
        <v>105</v>
      </c>
      <c r="G3" s="116" t="str">
        <f>'Resumen Anual'!C2</f>
        <v>AGUAS DE DANLI</v>
      </c>
      <c r="H3" s="111"/>
      <c r="I3" s="100"/>
    </row>
    <row r="4" spans="5:9" ht="19.5" thickBot="1">
      <c r="E4" s="115"/>
      <c r="F4" s="114" t="s">
        <v>1</v>
      </c>
      <c r="G4" s="102">
        <f>'Resumen Anual'!C3</f>
        <v>2011</v>
      </c>
      <c r="H4" s="113"/>
      <c r="I4" s="103"/>
    </row>
    <row r="5" ht="15.75" thickTop="1"/>
    <row r="26" ht="15">
      <c r="B26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gio2011</dc:creator>
  <cp:keywords/>
  <dc:description/>
  <cp:lastModifiedBy>Informática</cp:lastModifiedBy>
  <cp:lastPrinted>2012-03-06T16:33:29Z</cp:lastPrinted>
  <dcterms:created xsi:type="dcterms:W3CDTF">2011-12-06T11:43:17Z</dcterms:created>
  <dcterms:modified xsi:type="dcterms:W3CDTF">2012-04-23T19:08:42Z</dcterms:modified>
  <cp:category/>
  <cp:version/>
  <cp:contentType/>
  <cp:contentStatus/>
</cp:coreProperties>
</file>